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5" yWindow="15" windowWidth="15420" windowHeight="3510" tabRatio="933" firstSheet="1" activeTab="9"/>
  </bookViews>
  <sheets>
    <sheet name="مناهج 1" sheetId="1" r:id="rId1"/>
    <sheet name="مناهج 2" sheetId="2" r:id="rId2"/>
    <sheet name="مناهج 3" sheetId="3" r:id="rId3"/>
    <sheet name="مناهج 4" sheetId="4" r:id="rId4"/>
    <sheet name="تدريب 1" sheetId="5" r:id="rId5"/>
    <sheet name="تدريب 2" sheetId="6" r:id="rId6"/>
    <sheet name="تدريب 3" sheetId="7" r:id="rId7"/>
    <sheet name="تدريب 4" sheetId="8" r:id="rId8"/>
    <sheet name="تدريب 5" sheetId="9" r:id="rId9"/>
    <sheet name="تدريب 6" sheetId="10" r:id="rId10"/>
    <sheet name="علم حركة" sheetId="17" r:id="rId11"/>
    <sheet name="ادارة 1" sheetId="11" r:id="rId12"/>
    <sheet name="ادارة 2" sheetId="13" r:id="rId13"/>
    <sheet name="ادارة 3" sheetId="14" r:id="rId14"/>
    <sheet name="ترويح 1" sheetId="15" r:id="rId15"/>
    <sheet name="ترويح 2" sheetId="16" r:id="rId16"/>
    <sheet name="ترويح 3" sheetId="12" r:id="rId17"/>
    <sheet name="ع.ص1" sheetId="18" r:id="rId18"/>
    <sheet name="ع.ص2" sheetId="19" r:id="rId19"/>
    <sheet name="ع.ص3" sheetId="20" r:id="rId20"/>
    <sheet name="ع.ت" sheetId="21" r:id="rId21"/>
  </sheets>
  <definedNames>
    <definedName name="_xlnm.Print_Area" localSheetId="11">'ادارة 1'!$A$1:$EW$26</definedName>
    <definedName name="_xlnm.Print_Area" localSheetId="12">'ادارة 2'!$A$1:$EW$26</definedName>
    <definedName name="_xlnm.Print_Area" localSheetId="13">'ادارة 3'!$A$1:$EW$26</definedName>
    <definedName name="_xlnm.Print_Area" localSheetId="4">'تدريب 1'!$A$1:$EW$26</definedName>
    <definedName name="_xlnm.Print_Area" localSheetId="5">'تدريب 2'!$A$1:$EW$26</definedName>
    <definedName name="_xlnm.Print_Area" localSheetId="6">'تدريب 3'!$A$1:$EW$26</definedName>
    <definedName name="_xlnm.Print_Area" localSheetId="7">'تدريب 4'!$A$1:$EW$26</definedName>
    <definedName name="_xlnm.Print_Area" localSheetId="8">'تدريب 5'!$A$1:$EW$26</definedName>
    <definedName name="_xlnm.Print_Area" localSheetId="9">'تدريب 6'!$A$1:$EW$26</definedName>
    <definedName name="_xlnm.Print_Area" localSheetId="14">'ترويح 1'!$A$1:$EW$26</definedName>
    <definedName name="_xlnm.Print_Area" localSheetId="15">'ترويح 2'!$A$1:$EW$26</definedName>
    <definedName name="_xlnm.Print_Area" localSheetId="16">'ترويح 3'!$A$1:$EW$26</definedName>
    <definedName name="_xlnm.Print_Area" localSheetId="20">ع.ت!$A$1:$EW$26</definedName>
    <definedName name="_xlnm.Print_Area" localSheetId="17">ع.ص1!$A$1:$EW$26</definedName>
    <definedName name="_xlnm.Print_Area" localSheetId="18">ع.ص2!$A$1:$EW$26</definedName>
    <definedName name="_xlnm.Print_Area" localSheetId="19">ع.ص3!$A$1:$EW$26</definedName>
    <definedName name="_xlnm.Print_Area" localSheetId="10">'علم حركة'!$A$1:$EW$26</definedName>
    <definedName name="_xlnm.Print_Area" localSheetId="0">'مناهج 1'!$A$1:$EW$26</definedName>
    <definedName name="_xlnm.Print_Area" localSheetId="1">'مناهج 2'!$A$1:$EW$26</definedName>
    <definedName name="_xlnm.Print_Area" localSheetId="2">'مناهج 3'!$A$1:$EW$26</definedName>
    <definedName name="_xlnm.Print_Area" localSheetId="3">'مناهج 4'!$A$1:$EW$26</definedName>
  </definedNames>
  <calcPr calcId="124519" concurrentCalc="0"/>
  <fileRecoveryPr autoRecover="0"/>
</workbook>
</file>

<file path=xl/calcChain.xml><?xml version="1.0" encoding="utf-8"?>
<calcChain xmlns="http://schemas.openxmlformats.org/spreadsheetml/2006/main">
  <c r="AN8" i="18"/>
  <c r="ER25" i="21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G21"/>
  <c r="H21"/>
  <c r="I21"/>
  <c r="N21"/>
  <c r="O21"/>
  <c r="P21"/>
  <c r="AB21"/>
  <c r="AC21"/>
  <c r="AD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Y21"/>
  <c r="X21"/>
  <c r="Z21"/>
  <c r="V21"/>
  <c r="U21"/>
  <c r="W21"/>
  <c r="R21"/>
  <c r="Q21"/>
  <c r="S21"/>
  <c r="K21"/>
  <c r="J21"/>
  <c r="L21"/>
  <c r="ER20"/>
  <c r="U20"/>
  <c r="V20"/>
  <c r="W20"/>
  <c r="AI20"/>
  <c r="AJ20"/>
  <c r="AK20"/>
  <c r="AP20"/>
  <c r="AQ20"/>
  <c r="AR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M20"/>
  <c r="AL20"/>
  <c r="AN20"/>
  <c r="AF20"/>
  <c r="AE20"/>
  <c r="AG20"/>
  <c r="AC20"/>
  <c r="AB20"/>
  <c r="AD20"/>
  <c r="Y20"/>
  <c r="X20"/>
  <c r="Z20"/>
  <c r="R20"/>
  <c r="Q20"/>
  <c r="S20"/>
  <c r="O20"/>
  <c r="N20"/>
  <c r="P20"/>
  <c r="K20"/>
  <c r="J20"/>
  <c r="L20"/>
  <c r="H20"/>
  <c r="G20"/>
  <c r="I20"/>
  <c r="ER19"/>
  <c r="N19"/>
  <c r="P19"/>
  <c r="AP19"/>
  <c r="AQ19"/>
  <c r="AR19"/>
  <c r="BD19"/>
  <c r="BE19"/>
  <c r="BF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K19"/>
  <c r="J19"/>
  <c r="L19"/>
  <c r="H19"/>
  <c r="G19"/>
  <c r="I19"/>
  <c r="ER18"/>
  <c r="N18"/>
  <c r="O18"/>
  <c r="P18"/>
  <c r="U18"/>
  <c r="V18"/>
  <c r="W18"/>
  <c r="AI18"/>
  <c r="AJ18"/>
  <c r="AK18"/>
  <c r="AP18"/>
  <c r="AQ18"/>
  <c r="AR18"/>
  <c r="BY18"/>
  <c r="BZ18"/>
  <c r="CA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M18"/>
  <c r="AL18"/>
  <c r="AN18"/>
  <c r="AF18"/>
  <c r="AE18"/>
  <c r="AG18"/>
  <c r="AC18"/>
  <c r="AB18"/>
  <c r="AD18"/>
  <c r="Y18"/>
  <c r="X18"/>
  <c r="Z18"/>
  <c r="R18"/>
  <c r="Q18"/>
  <c r="S18"/>
  <c r="K18"/>
  <c r="J18"/>
  <c r="L18"/>
  <c r="H18"/>
  <c r="G18"/>
  <c r="I18"/>
  <c r="ER17"/>
  <c r="AB17"/>
  <c r="AC17"/>
  <c r="AD17"/>
  <c r="AP17"/>
  <c r="AQ17"/>
  <c r="AR17"/>
  <c r="BD17"/>
  <c r="BE17"/>
  <c r="BF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A17"/>
  <c r="AZ17"/>
  <c r="BB17"/>
  <c r="AX17"/>
  <c r="AW17"/>
  <c r="AY17"/>
  <c r="AT17"/>
  <c r="AS17"/>
  <c r="AU17"/>
  <c r="AM17"/>
  <c r="AL17"/>
  <c r="AN17"/>
  <c r="AJ17"/>
  <c r="AI17"/>
  <c r="AK17"/>
  <c r="AF17"/>
  <c r="AE17"/>
  <c r="AG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U16"/>
  <c r="V16"/>
  <c r="W16"/>
  <c r="AI16"/>
  <c r="AJ16"/>
  <c r="AK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AC16"/>
  <c r="AB16"/>
  <c r="AD16"/>
  <c r="Y16"/>
  <c r="X16"/>
  <c r="Z16"/>
  <c r="R16"/>
  <c r="Q16"/>
  <c r="S16"/>
  <c r="O16"/>
  <c r="N16"/>
  <c r="P16"/>
  <c r="K16"/>
  <c r="J16"/>
  <c r="L16"/>
  <c r="H16"/>
  <c r="G16"/>
  <c r="I16"/>
  <c r="ER15"/>
  <c r="AB15"/>
  <c r="AC15"/>
  <c r="AD15"/>
  <c r="AP15"/>
  <c r="AQ15"/>
  <c r="AR15"/>
  <c r="BR15"/>
  <c r="BS15"/>
  <c r="BT15"/>
  <c r="CF15"/>
  <c r="CG15"/>
  <c r="CH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C15"/>
  <c r="CB15"/>
  <c r="CD15"/>
  <c r="BZ15"/>
  <c r="BY15"/>
  <c r="CA15"/>
  <c r="BV15"/>
  <c r="BU15"/>
  <c r="BW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M15"/>
  <c r="AL15"/>
  <c r="AN15"/>
  <c r="AJ15"/>
  <c r="AI15"/>
  <c r="AK15"/>
  <c r="AF15"/>
  <c r="AE15"/>
  <c r="AG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G14"/>
  <c r="H14"/>
  <c r="I14"/>
  <c r="N14"/>
  <c r="P14"/>
  <c r="AB14"/>
  <c r="AC14"/>
  <c r="AD14"/>
  <c r="AI14"/>
  <c r="AK14"/>
  <c r="BD14"/>
  <c r="BE14"/>
  <c r="BF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A14"/>
  <c r="AZ14"/>
  <c r="BB14"/>
  <c r="AX14"/>
  <c r="AW14"/>
  <c r="AY14"/>
  <c r="AT14"/>
  <c r="AS14"/>
  <c r="AU14"/>
  <c r="AQ14"/>
  <c r="AP14"/>
  <c r="AR14"/>
  <c r="AM14"/>
  <c r="AL14"/>
  <c r="AN14"/>
  <c r="AJ14"/>
  <c r="AF14"/>
  <c r="AE14"/>
  <c r="AG14"/>
  <c r="Y14"/>
  <c r="X14"/>
  <c r="Z14"/>
  <c r="V14"/>
  <c r="U14"/>
  <c r="W14"/>
  <c r="R14"/>
  <c r="Q14"/>
  <c r="S14"/>
  <c r="O14"/>
  <c r="K14"/>
  <c r="J14"/>
  <c r="L14"/>
  <c r="ER13"/>
  <c r="N13"/>
  <c r="O13"/>
  <c r="P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AC13"/>
  <c r="AB13"/>
  <c r="AD13"/>
  <c r="Y13"/>
  <c r="X13"/>
  <c r="Z13"/>
  <c r="V13"/>
  <c r="U13"/>
  <c r="W13"/>
  <c r="R13"/>
  <c r="Q13"/>
  <c r="S13"/>
  <c r="K13"/>
  <c r="J13"/>
  <c r="L13"/>
  <c r="H13"/>
  <c r="G13"/>
  <c r="I13"/>
  <c r="ER12"/>
  <c r="AB12"/>
  <c r="AC12"/>
  <c r="AD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G11"/>
  <c r="H11"/>
  <c r="I11"/>
  <c r="N11"/>
  <c r="O11"/>
  <c r="P11"/>
  <c r="U11"/>
  <c r="V11"/>
  <c r="W11"/>
  <c r="AB11"/>
  <c r="AC11"/>
  <c r="AD11"/>
  <c r="CT11"/>
  <c r="CU11"/>
  <c r="CV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Y11"/>
  <c r="X11"/>
  <c r="Z11"/>
  <c r="R11"/>
  <c r="Q11"/>
  <c r="S11"/>
  <c r="K11"/>
  <c r="J11"/>
  <c r="L11"/>
  <c r="ER10"/>
  <c r="G10"/>
  <c r="H10"/>
  <c r="I10"/>
  <c r="N10"/>
  <c r="O10"/>
  <c r="P10"/>
  <c r="U10"/>
  <c r="V10"/>
  <c r="W10"/>
  <c r="AB10"/>
  <c r="AC10"/>
  <c r="AD10"/>
  <c r="CM10"/>
  <c r="CN10"/>
  <c r="CO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Y10"/>
  <c r="X10"/>
  <c r="Z10"/>
  <c r="R10"/>
  <c r="Q10"/>
  <c r="S10"/>
  <c r="K10"/>
  <c r="J10"/>
  <c r="L10"/>
  <c r="ER9"/>
  <c r="G9"/>
  <c r="H9"/>
  <c r="I9"/>
  <c r="N9"/>
  <c r="O9"/>
  <c r="P9"/>
  <c r="AP9"/>
  <c r="AQ9"/>
  <c r="AR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M9"/>
  <c r="AL9"/>
  <c r="AN9"/>
  <c r="AJ9"/>
  <c r="AI9"/>
  <c r="AK9"/>
  <c r="AF9"/>
  <c r="AE9"/>
  <c r="AG9"/>
  <c r="AC9"/>
  <c r="AB9"/>
  <c r="AD9"/>
  <c r="Y9"/>
  <c r="X9"/>
  <c r="Z9"/>
  <c r="V9"/>
  <c r="U9"/>
  <c r="W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AB7"/>
  <c r="AC7"/>
  <c r="AD7"/>
  <c r="AP7"/>
  <c r="AQ7"/>
  <c r="AR7"/>
  <c r="BD7"/>
  <c r="BE7"/>
  <c r="BF7"/>
  <c r="BY7"/>
  <c r="BZ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BV7"/>
  <c r="BU7"/>
  <c r="BS7"/>
  <c r="BR7"/>
  <c r="BT7"/>
  <c r="BO7"/>
  <c r="BN7"/>
  <c r="BP7"/>
  <c r="BL7"/>
  <c r="BK7"/>
  <c r="BM7"/>
  <c r="BH7"/>
  <c r="BG7"/>
  <c r="BI7"/>
  <c r="BA7"/>
  <c r="AZ7"/>
  <c r="BB7"/>
  <c r="AX7"/>
  <c r="AW7"/>
  <c r="AY7"/>
  <c r="AT7"/>
  <c r="AS7"/>
  <c r="AU7"/>
  <c r="AM7"/>
  <c r="AL7"/>
  <c r="AN7"/>
  <c r="AJ7"/>
  <c r="AI7"/>
  <c r="AK7"/>
  <c r="AF7"/>
  <c r="AE7"/>
  <c r="AG7"/>
  <c r="Y7"/>
  <c r="X7"/>
  <c r="Z7"/>
  <c r="V7"/>
  <c r="U7"/>
  <c r="W7"/>
  <c r="R7"/>
  <c r="Q7"/>
  <c r="S7"/>
  <c r="K7"/>
  <c r="J7"/>
  <c r="L7"/>
  <c r="ER6"/>
  <c r="G6"/>
  <c r="H6"/>
  <c r="I6"/>
  <c r="N6"/>
  <c r="O6"/>
  <c r="P6"/>
  <c r="U6"/>
  <c r="V6"/>
  <c r="W6"/>
  <c r="CF6"/>
  <c r="CG6"/>
  <c r="CH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AC6"/>
  <c r="AB6"/>
  <c r="AD6"/>
  <c r="Y6"/>
  <c r="X6"/>
  <c r="Z6"/>
  <c r="R6"/>
  <c r="Q6"/>
  <c r="S6"/>
  <c r="K6"/>
  <c r="J6"/>
  <c r="ER25" i="20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U18"/>
  <c r="V18"/>
  <c r="W18"/>
  <c r="AP18"/>
  <c r="AR18"/>
  <c r="CF18"/>
  <c r="CH18"/>
  <c r="CM18"/>
  <c r="CN18"/>
  <c r="CO18"/>
  <c r="CT18"/>
  <c r="CU18"/>
  <c r="CV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Q18"/>
  <c r="CP18"/>
  <c r="CR18"/>
  <c r="CJ18"/>
  <c r="CI18"/>
  <c r="CK18"/>
  <c r="CG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Q18"/>
  <c r="AM18"/>
  <c r="AL18"/>
  <c r="AN18"/>
  <c r="AJ18"/>
  <c r="AI18"/>
  <c r="AK18"/>
  <c r="AF18"/>
  <c r="AE18"/>
  <c r="AG18"/>
  <c r="AC18"/>
  <c r="AB18"/>
  <c r="AD18"/>
  <c r="Y18"/>
  <c r="X18"/>
  <c r="Z18"/>
  <c r="R18"/>
  <c r="Q18"/>
  <c r="S18"/>
  <c r="O18"/>
  <c r="N18"/>
  <c r="P18"/>
  <c r="K18"/>
  <c r="J18"/>
  <c r="L18"/>
  <c r="H18"/>
  <c r="G18"/>
  <c r="I18"/>
  <c r="ER17"/>
  <c r="G17"/>
  <c r="H17"/>
  <c r="I17"/>
  <c r="N17"/>
  <c r="O17"/>
  <c r="P17"/>
  <c r="U17"/>
  <c r="V17"/>
  <c r="W17"/>
  <c r="AI17"/>
  <c r="AJ17"/>
  <c r="AK17"/>
  <c r="AP17"/>
  <c r="AQ17"/>
  <c r="AR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M17"/>
  <c r="AL17"/>
  <c r="AN17"/>
  <c r="AF17"/>
  <c r="AE17"/>
  <c r="AG17"/>
  <c r="AC17"/>
  <c r="AB17"/>
  <c r="AD17"/>
  <c r="Y17"/>
  <c r="X17"/>
  <c r="Z17"/>
  <c r="R17"/>
  <c r="Q17"/>
  <c r="S17"/>
  <c r="K17"/>
  <c r="J17"/>
  <c r="L17"/>
  <c r="ER16"/>
  <c r="G16"/>
  <c r="H16"/>
  <c r="I16"/>
  <c r="N16"/>
  <c r="O16"/>
  <c r="P16"/>
  <c r="AB16"/>
  <c r="AC16"/>
  <c r="AD16"/>
  <c r="AI16"/>
  <c r="AJ16"/>
  <c r="AK16"/>
  <c r="BK16"/>
  <c r="BL16"/>
  <c r="BM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Y16"/>
  <c r="X16"/>
  <c r="Z16"/>
  <c r="V16"/>
  <c r="U16"/>
  <c r="W16"/>
  <c r="R16"/>
  <c r="Q16"/>
  <c r="S16"/>
  <c r="K16"/>
  <c r="J16"/>
  <c r="L16"/>
  <c r="ER15"/>
  <c r="G15"/>
  <c r="H15"/>
  <c r="I15"/>
  <c r="N15"/>
  <c r="O15"/>
  <c r="P15"/>
  <c r="AB15"/>
  <c r="AC15"/>
  <c r="AD15"/>
  <c r="AI15"/>
  <c r="AJ15"/>
  <c r="AK15"/>
  <c r="BK15"/>
  <c r="BL15"/>
  <c r="BM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F15"/>
  <c r="AE15"/>
  <c r="AG15"/>
  <c r="Y15"/>
  <c r="X15"/>
  <c r="Z15"/>
  <c r="V15"/>
  <c r="U15"/>
  <c r="W15"/>
  <c r="R15"/>
  <c r="Q15"/>
  <c r="S15"/>
  <c r="K15"/>
  <c r="J15"/>
  <c r="L15"/>
  <c r="ER14"/>
  <c r="G14"/>
  <c r="H14"/>
  <c r="I14"/>
  <c r="N14"/>
  <c r="O14"/>
  <c r="P14"/>
  <c r="AB14"/>
  <c r="AC14"/>
  <c r="AD14"/>
  <c r="AI14"/>
  <c r="AJ14"/>
  <c r="AK14"/>
  <c r="BK14"/>
  <c r="BL14"/>
  <c r="BM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F14"/>
  <c r="AE14"/>
  <c r="AG14"/>
  <c r="Y14"/>
  <c r="X14"/>
  <c r="Z14"/>
  <c r="V14"/>
  <c r="U14"/>
  <c r="W14"/>
  <c r="R14"/>
  <c r="Q14"/>
  <c r="S14"/>
  <c r="K14"/>
  <c r="J14"/>
  <c r="L14"/>
  <c r="ER13"/>
  <c r="G13"/>
  <c r="H13"/>
  <c r="I13"/>
  <c r="N13"/>
  <c r="O13"/>
  <c r="P13"/>
  <c r="AB13"/>
  <c r="AC13"/>
  <c r="AD13"/>
  <c r="AI13"/>
  <c r="AJ13"/>
  <c r="AK13"/>
  <c r="CM13"/>
  <c r="CN13"/>
  <c r="CO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F13"/>
  <c r="AE13"/>
  <c r="AG13"/>
  <c r="Y13"/>
  <c r="X13"/>
  <c r="Z13"/>
  <c r="V13"/>
  <c r="U13"/>
  <c r="W13"/>
  <c r="R13"/>
  <c r="Q13"/>
  <c r="S13"/>
  <c r="K13"/>
  <c r="J13"/>
  <c r="L13"/>
  <c r="ER12"/>
  <c r="G12"/>
  <c r="H12"/>
  <c r="I12"/>
  <c r="N12"/>
  <c r="P12"/>
  <c r="AB12"/>
  <c r="AD12"/>
  <c r="AI12"/>
  <c r="AK12"/>
  <c r="BK12"/>
  <c r="BL12"/>
  <c r="BM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F12"/>
  <c r="AE12"/>
  <c r="AG12"/>
  <c r="AC12"/>
  <c r="Y12"/>
  <c r="X12"/>
  <c r="Z12"/>
  <c r="V12"/>
  <c r="U12"/>
  <c r="W12"/>
  <c r="R12"/>
  <c r="Q12"/>
  <c r="S12"/>
  <c r="O12"/>
  <c r="K12"/>
  <c r="J12"/>
  <c r="L12"/>
  <c r="ER11"/>
  <c r="G11"/>
  <c r="H11"/>
  <c r="I11"/>
  <c r="N11"/>
  <c r="O11"/>
  <c r="P11"/>
  <c r="AI11"/>
  <c r="AJ11"/>
  <c r="AK11"/>
  <c r="CF11"/>
  <c r="CG11"/>
  <c r="CH11"/>
  <c r="CM11"/>
  <c r="CN11"/>
  <c r="CO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J11"/>
  <c r="CI11"/>
  <c r="CK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F11"/>
  <c r="AE11"/>
  <c r="AG11"/>
  <c r="AC11"/>
  <c r="AB11"/>
  <c r="AD11"/>
  <c r="Y11"/>
  <c r="X11"/>
  <c r="Z11"/>
  <c r="V11"/>
  <c r="U11"/>
  <c r="W11"/>
  <c r="R11"/>
  <c r="Q11"/>
  <c r="S11"/>
  <c r="K11"/>
  <c r="J11"/>
  <c r="L11"/>
  <c r="ER10"/>
  <c r="U10"/>
  <c r="V10"/>
  <c r="W10"/>
  <c r="AB10"/>
  <c r="AD10"/>
  <c r="AW10"/>
  <c r="AX10"/>
  <c r="AY10"/>
  <c r="BK10"/>
  <c r="BL10"/>
  <c r="BM10"/>
  <c r="BR10"/>
  <c r="BS10"/>
  <c r="BT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O10"/>
  <c r="BN10"/>
  <c r="BP10"/>
  <c r="BH10"/>
  <c r="BG10"/>
  <c r="BI10"/>
  <c r="BE10"/>
  <c r="BD10"/>
  <c r="BF10"/>
  <c r="BA10"/>
  <c r="AZ10"/>
  <c r="BB10"/>
  <c r="AT10"/>
  <c r="AS10"/>
  <c r="AU10"/>
  <c r="AQ10"/>
  <c r="AP10"/>
  <c r="AR10"/>
  <c r="AM10"/>
  <c r="AL10"/>
  <c r="AN10"/>
  <c r="AJ10"/>
  <c r="AI10"/>
  <c r="AK10"/>
  <c r="AF10"/>
  <c r="AE10"/>
  <c r="AG10"/>
  <c r="AC10"/>
  <c r="Y10"/>
  <c r="X10"/>
  <c r="Z10"/>
  <c r="R10"/>
  <c r="Q10"/>
  <c r="S10"/>
  <c r="O10"/>
  <c r="N10"/>
  <c r="P10"/>
  <c r="K10"/>
  <c r="J10"/>
  <c r="L10"/>
  <c r="H10"/>
  <c r="G10"/>
  <c r="I10"/>
  <c r="ER9"/>
  <c r="U9"/>
  <c r="V9"/>
  <c r="W9"/>
  <c r="AB9"/>
  <c r="AD9"/>
  <c r="BK9"/>
  <c r="BL9"/>
  <c r="BM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AC9"/>
  <c r="Y9"/>
  <c r="X9"/>
  <c r="Z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U7"/>
  <c r="V7"/>
  <c r="W7"/>
  <c r="AB7"/>
  <c r="AC7"/>
  <c r="AD7"/>
  <c r="BD7"/>
  <c r="BE7"/>
  <c r="BF7"/>
  <c r="BR7"/>
  <c r="BS7"/>
  <c r="BT7"/>
  <c r="CM7"/>
  <c r="CN7"/>
  <c r="CO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J7"/>
  <c r="CI7"/>
  <c r="CK7"/>
  <c r="CG7"/>
  <c r="CF7"/>
  <c r="CH7"/>
  <c r="CC7"/>
  <c r="CB7"/>
  <c r="CD7"/>
  <c r="BZ7"/>
  <c r="BY7"/>
  <c r="CA7"/>
  <c r="BV7"/>
  <c r="BU7"/>
  <c r="BW7"/>
  <c r="BO7"/>
  <c r="BN7"/>
  <c r="BP7"/>
  <c r="BL7"/>
  <c r="BK7"/>
  <c r="BM7"/>
  <c r="BH7"/>
  <c r="BG7"/>
  <c r="BI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Y7"/>
  <c r="X7"/>
  <c r="Z7"/>
  <c r="R7"/>
  <c r="Q7"/>
  <c r="S7"/>
  <c r="O7"/>
  <c r="N7"/>
  <c r="P7"/>
  <c r="K7"/>
  <c r="J7"/>
  <c r="L7"/>
  <c r="H7"/>
  <c r="G7"/>
  <c r="I7"/>
  <c r="ER6"/>
  <c r="N6"/>
  <c r="O6"/>
  <c r="P6"/>
  <c r="BR6"/>
  <c r="BS6"/>
  <c r="BT6"/>
  <c r="BY6"/>
  <c r="BZ6"/>
  <c r="CA6"/>
  <c r="CF6"/>
  <c r="CG6"/>
  <c r="CH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C6"/>
  <c r="CB6"/>
  <c r="CD6"/>
  <c r="BV6"/>
  <c r="BU6"/>
  <c r="BW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AC6"/>
  <c r="AB6"/>
  <c r="AD6"/>
  <c r="Y6"/>
  <c r="X6"/>
  <c r="Z6"/>
  <c r="V6"/>
  <c r="U6"/>
  <c r="W6"/>
  <c r="R6"/>
  <c r="Q6"/>
  <c r="S6"/>
  <c r="K6"/>
  <c r="J6"/>
  <c r="L6"/>
  <c r="H6"/>
  <c r="G6"/>
  <c r="I6"/>
  <c r="ER25" i="19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U20"/>
  <c r="V20"/>
  <c r="W20"/>
  <c r="AB20"/>
  <c r="AC20"/>
  <c r="AD20"/>
  <c r="AI20"/>
  <c r="AJ20"/>
  <c r="AK20"/>
  <c r="AP20"/>
  <c r="AR20"/>
  <c r="BK20"/>
  <c r="BL20"/>
  <c r="BM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H20"/>
  <c r="BG20"/>
  <c r="BI20"/>
  <c r="BE20"/>
  <c r="BD20"/>
  <c r="BF20"/>
  <c r="BA20"/>
  <c r="AZ20"/>
  <c r="BB20"/>
  <c r="AX20"/>
  <c r="AW20"/>
  <c r="AY20"/>
  <c r="AT20"/>
  <c r="AS20"/>
  <c r="AU20"/>
  <c r="AQ20"/>
  <c r="AM20"/>
  <c r="AL20"/>
  <c r="AN20"/>
  <c r="AF20"/>
  <c r="AE20"/>
  <c r="AG20"/>
  <c r="Y20"/>
  <c r="X20"/>
  <c r="Z20"/>
  <c r="R20"/>
  <c r="Q20"/>
  <c r="S20"/>
  <c r="O20"/>
  <c r="N20"/>
  <c r="P20"/>
  <c r="K20"/>
  <c r="J20"/>
  <c r="L20"/>
  <c r="H20"/>
  <c r="G20"/>
  <c r="I20"/>
  <c r="ER19"/>
  <c r="U19"/>
  <c r="V19"/>
  <c r="W19"/>
  <c r="AP19"/>
  <c r="AQ19"/>
  <c r="AR19"/>
  <c r="BK19"/>
  <c r="BL19"/>
  <c r="BM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H19"/>
  <c r="BG19"/>
  <c r="BI19"/>
  <c r="BE19"/>
  <c r="BD19"/>
  <c r="BF19"/>
  <c r="BA19"/>
  <c r="AZ19"/>
  <c r="BB19"/>
  <c r="AX19"/>
  <c r="AW19"/>
  <c r="AY19"/>
  <c r="AT19"/>
  <c r="AS19"/>
  <c r="AU19"/>
  <c r="AM19"/>
  <c r="AL19"/>
  <c r="AN19"/>
  <c r="AJ19"/>
  <c r="AI19"/>
  <c r="AK19"/>
  <c r="AF19"/>
  <c r="AE19"/>
  <c r="AG19"/>
  <c r="AC19"/>
  <c r="AB19"/>
  <c r="AD19"/>
  <c r="Y19"/>
  <c r="X19"/>
  <c r="Z19"/>
  <c r="R19"/>
  <c r="Q19"/>
  <c r="S19"/>
  <c r="O19"/>
  <c r="N19"/>
  <c r="P19"/>
  <c r="K19"/>
  <c r="J19"/>
  <c r="L19"/>
  <c r="H19"/>
  <c r="G19"/>
  <c r="I19"/>
  <c r="ER18"/>
  <c r="AB18"/>
  <c r="AD18"/>
  <c r="BK18"/>
  <c r="BL18"/>
  <c r="BM18"/>
  <c r="BY18"/>
  <c r="CA18"/>
  <c r="CF18"/>
  <c r="CG18"/>
  <c r="CH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C18"/>
  <c r="CB18"/>
  <c r="CD18"/>
  <c r="BZ18"/>
  <c r="BV18"/>
  <c r="BU18"/>
  <c r="BW18"/>
  <c r="BS18"/>
  <c r="BR18"/>
  <c r="BT18"/>
  <c r="BO18"/>
  <c r="BN18"/>
  <c r="BP18"/>
  <c r="BH18"/>
  <c r="BG18"/>
  <c r="BI18"/>
  <c r="BE18"/>
  <c r="BD18"/>
  <c r="BF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AB17"/>
  <c r="AD17"/>
  <c r="AW17"/>
  <c r="AX17"/>
  <c r="AY17"/>
  <c r="BK17"/>
  <c r="BL17"/>
  <c r="BM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H17"/>
  <c r="BG17"/>
  <c r="BI17"/>
  <c r="BE17"/>
  <c r="BD17"/>
  <c r="BF17"/>
  <c r="BA17"/>
  <c r="AZ17"/>
  <c r="BB17"/>
  <c r="AT17"/>
  <c r="AS17"/>
  <c r="AU17"/>
  <c r="AQ17"/>
  <c r="AP17"/>
  <c r="AR17"/>
  <c r="AM17"/>
  <c r="AL17"/>
  <c r="AN17"/>
  <c r="AJ17"/>
  <c r="AI17"/>
  <c r="AK17"/>
  <c r="AF17"/>
  <c r="AE17"/>
  <c r="AG17"/>
  <c r="AC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U16"/>
  <c r="V16"/>
  <c r="W16"/>
  <c r="AI16"/>
  <c r="AK16"/>
  <c r="BD16"/>
  <c r="BE16"/>
  <c r="BF16"/>
  <c r="BK16"/>
  <c r="BL16"/>
  <c r="BM16"/>
  <c r="CM16"/>
  <c r="CN16"/>
  <c r="CO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H16"/>
  <c r="BG16"/>
  <c r="BI16"/>
  <c r="BA16"/>
  <c r="AZ16"/>
  <c r="BB16"/>
  <c r="AX16"/>
  <c r="AW16"/>
  <c r="AY16"/>
  <c r="AT16"/>
  <c r="AS16"/>
  <c r="AU16"/>
  <c r="AQ16"/>
  <c r="AP16"/>
  <c r="AR16"/>
  <c r="AM16"/>
  <c r="AL16"/>
  <c r="AN16"/>
  <c r="AJ16"/>
  <c r="AF16"/>
  <c r="AE16"/>
  <c r="AG16"/>
  <c r="AC16"/>
  <c r="AB16"/>
  <c r="AD16"/>
  <c r="Y16"/>
  <c r="X16"/>
  <c r="Z16"/>
  <c r="R16"/>
  <c r="Q16"/>
  <c r="S16"/>
  <c r="O16"/>
  <c r="N16"/>
  <c r="P16"/>
  <c r="K16"/>
  <c r="J16"/>
  <c r="L16"/>
  <c r="H16"/>
  <c r="G16"/>
  <c r="I16"/>
  <c r="ER15"/>
  <c r="AB15"/>
  <c r="AC15"/>
  <c r="AD15"/>
  <c r="BK15"/>
  <c r="BL15"/>
  <c r="BM15"/>
  <c r="BY15"/>
  <c r="BZ15"/>
  <c r="CA15"/>
  <c r="CF15"/>
  <c r="CG15"/>
  <c r="CH15"/>
  <c r="CM15"/>
  <c r="CN15"/>
  <c r="CO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J15"/>
  <c r="CI15"/>
  <c r="CK15"/>
  <c r="CC15"/>
  <c r="CB15"/>
  <c r="CD15"/>
  <c r="BV15"/>
  <c r="BU15"/>
  <c r="BW15"/>
  <c r="BS15"/>
  <c r="BR15"/>
  <c r="BT15"/>
  <c r="BO15"/>
  <c r="BN15"/>
  <c r="BP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J15"/>
  <c r="AI15"/>
  <c r="AK15"/>
  <c r="AF15"/>
  <c r="AE15"/>
  <c r="AG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AI14"/>
  <c r="AJ14"/>
  <c r="AK14"/>
  <c r="AW14"/>
  <c r="AX14"/>
  <c r="AY14"/>
  <c r="BD14"/>
  <c r="BE14"/>
  <c r="BF14"/>
  <c r="BK14"/>
  <c r="BL14"/>
  <c r="BM14"/>
  <c r="BR14"/>
  <c r="BS14"/>
  <c r="BT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O14"/>
  <c r="BN14"/>
  <c r="BP14"/>
  <c r="BH14"/>
  <c r="BG14"/>
  <c r="BI14"/>
  <c r="BA14"/>
  <c r="AZ14"/>
  <c r="BB14"/>
  <c r="AT14"/>
  <c r="AS14"/>
  <c r="AU14"/>
  <c r="AQ14"/>
  <c r="AP14"/>
  <c r="AR14"/>
  <c r="AM14"/>
  <c r="AL14"/>
  <c r="AN14"/>
  <c r="AF14"/>
  <c r="AE14"/>
  <c r="AG14"/>
  <c r="AC14"/>
  <c r="AB14"/>
  <c r="AD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U13"/>
  <c r="V13"/>
  <c r="W13"/>
  <c r="AP13"/>
  <c r="AR13"/>
  <c r="CM13"/>
  <c r="CN13"/>
  <c r="CO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M13"/>
  <c r="AL13"/>
  <c r="AN13"/>
  <c r="AJ13"/>
  <c r="AI13"/>
  <c r="AK13"/>
  <c r="AF13"/>
  <c r="AE13"/>
  <c r="AG13"/>
  <c r="AC13"/>
  <c r="AB13"/>
  <c r="AD13"/>
  <c r="Y13"/>
  <c r="X13"/>
  <c r="Z13"/>
  <c r="R13"/>
  <c r="Q13"/>
  <c r="S13"/>
  <c r="O13"/>
  <c r="N13"/>
  <c r="P13"/>
  <c r="K13"/>
  <c r="J13"/>
  <c r="L13"/>
  <c r="H13"/>
  <c r="G13"/>
  <c r="I13"/>
  <c r="ER12"/>
  <c r="AB12"/>
  <c r="AD12"/>
  <c r="AP12"/>
  <c r="AQ12"/>
  <c r="AR12"/>
  <c r="BK12"/>
  <c r="BL12"/>
  <c r="BM12"/>
  <c r="BY12"/>
  <c r="BZ12"/>
  <c r="CA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V12"/>
  <c r="BU12"/>
  <c r="BW12"/>
  <c r="BS12"/>
  <c r="BR12"/>
  <c r="BT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M12"/>
  <c r="AL12"/>
  <c r="AN12"/>
  <c r="AJ12"/>
  <c r="AI12"/>
  <c r="AK12"/>
  <c r="AF12"/>
  <c r="AE12"/>
  <c r="AG12"/>
  <c r="AC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U11"/>
  <c r="V11"/>
  <c r="W11"/>
  <c r="BK11"/>
  <c r="BL11"/>
  <c r="BM11"/>
  <c r="BY11"/>
  <c r="CA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V11"/>
  <c r="BU11"/>
  <c r="BW11"/>
  <c r="BS11"/>
  <c r="BR11"/>
  <c r="BT11"/>
  <c r="BO11"/>
  <c r="BN11"/>
  <c r="BP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AC11"/>
  <c r="AB11"/>
  <c r="AD11"/>
  <c r="Y11"/>
  <c r="X11"/>
  <c r="Z11"/>
  <c r="R11"/>
  <c r="Q11"/>
  <c r="S11"/>
  <c r="O11"/>
  <c r="N11"/>
  <c r="P11"/>
  <c r="K11"/>
  <c r="J11"/>
  <c r="L11"/>
  <c r="H11"/>
  <c r="G11"/>
  <c r="I11"/>
  <c r="ER10"/>
  <c r="U10"/>
  <c r="V10"/>
  <c r="W10"/>
  <c r="AB10"/>
  <c r="AD10"/>
  <c r="BK10"/>
  <c r="BL10"/>
  <c r="BM10"/>
  <c r="BY10"/>
  <c r="BZ10"/>
  <c r="CA10"/>
  <c r="CM10"/>
  <c r="CN10"/>
  <c r="CO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J10"/>
  <c r="CI10"/>
  <c r="CK10"/>
  <c r="CG10"/>
  <c r="CF10"/>
  <c r="CH10"/>
  <c r="CC10"/>
  <c r="CB10"/>
  <c r="CD10"/>
  <c r="BV10"/>
  <c r="BU10"/>
  <c r="BW10"/>
  <c r="BS10"/>
  <c r="BR10"/>
  <c r="BT10"/>
  <c r="BO10"/>
  <c r="BN10"/>
  <c r="BP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Y10"/>
  <c r="X10"/>
  <c r="Z10"/>
  <c r="R10"/>
  <c r="Q10"/>
  <c r="S10"/>
  <c r="O10"/>
  <c r="N10"/>
  <c r="P10"/>
  <c r="K10"/>
  <c r="J10"/>
  <c r="L10"/>
  <c r="H10"/>
  <c r="G10"/>
  <c r="I10"/>
  <c r="ER9"/>
  <c r="U9"/>
  <c r="V9"/>
  <c r="W9"/>
  <c r="AB9"/>
  <c r="AD9"/>
  <c r="BK9"/>
  <c r="BL9"/>
  <c r="BM9"/>
  <c r="BY9"/>
  <c r="BZ9"/>
  <c r="CA9"/>
  <c r="CM9"/>
  <c r="CN9"/>
  <c r="CO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J9"/>
  <c r="CI9"/>
  <c r="CK9"/>
  <c r="CG9"/>
  <c r="CF9"/>
  <c r="CH9"/>
  <c r="CC9"/>
  <c r="CB9"/>
  <c r="CD9"/>
  <c r="BV9"/>
  <c r="BU9"/>
  <c r="BW9"/>
  <c r="BS9"/>
  <c r="BR9"/>
  <c r="BT9"/>
  <c r="BO9"/>
  <c r="BN9"/>
  <c r="BP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AC9"/>
  <c r="Y9"/>
  <c r="X9"/>
  <c r="Z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U7"/>
  <c r="V7"/>
  <c r="W7"/>
  <c r="AB7"/>
  <c r="AC7"/>
  <c r="AD7"/>
  <c r="BK7"/>
  <c r="BL7"/>
  <c r="BM7"/>
  <c r="BY7"/>
  <c r="BZ7"/>
  <c r="CA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V7"/>
  <c r="BU7"/>
  <c r="BW7"/>
  <c r="BS7"/>
  <c r="BR7"/>
  <c r="BT7"/>
  <c r="BO7"/>
  <c r="BN7"/>
  <c r="BP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Y7"/>
  <c r="X7"/>
  <c r="Z7"/>
  <c r="R7"/>
  <c r="Q7"/>
  <c r="S7"/>
  <c r="O7"/>
  <c r="N7"/>
  <c r="P7"/>
  <c r="K7"/>
  <c r="J7"/>
  <c r="L7"/>
  <c r="H7"/>
  <c r="G7"/>
  <c r="I7"/>
  <c r="ER6"/>
  <c r="G6"/>
  <c r="H6"/>
  <c r="I6"/>
  <c r="N6"/>
  <c r="O6"/>
  <c r="P6"/>
  <c r="U6"/>
  <c r="V6"/>
  <c r="W6"/>
  <c r="AB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AC6"/>
  <c r="Y6"/>
  <c r="X6"/>
  <c r="Z6"/>
  <c r="R6"/>
  <c r="Q6"/>
  <c r="S6"/>
  <c r="K6"/>
  <c r="J6"/>
  <c r="L6"/>
  <c r="ER25" i="18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N20"/>
  <c r="O20"/>
  <c r="P20"/>
  <c r="AI20"/>
  <c r="AJ20"/>
  <c r="AK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F20"/>
  <c r="AE20"/>
  <c r="AG20"/>
  <c r="AC20"/>
  <c r="AB20"/>
  <c r="AD20"/>
  <c r="Y20"/>
  <c r="X20"/>
  <c r="Z20"/>
  <c r="V20"/>
  <c r="U20"/>
  <c r="W20"/>
  <c r="R20"/>
  <c r="Q20"/>
  <c r="S20"/>
  <c r="K20"/>
  <c r="J20"/>
  <c r="L20"/>
  <c r="H20"/>
  <c r="G20"/>
  <c r="I20"/>
  <c r="ER19"/>
  <c r="G19"/>
  <c r="H19"/>
  <c r="I19"/>
  <c r="N19"/>
  <c r="O19"/>
  <c r="P19"/>
  <c r="U19"/>
  <c r="V19"/>
  <c r="W19"/>
  <c r="AB19"/>
  <c r="AC19"/>
  <c r="AD19"/>
  <c r="AI19"/>
  <c r="AJ19"/>
  <c r="AK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F19"/>
  <c r="AE19"/>
  <c r="AG19"/>
  <c r="Y19"/>
  <c r="X19"/>
  <c r="Z19"/>
  <c r="R19"/>
  <c r="Q19"/>
  <c r="S19"/>
  <c r="K19"/>
  <c r="J19"/>
  <c r="L19"/>
  <c r="ER18"/>
  <c r="G18"/>
  <c r="I18"/>
  <c r="N18"/>
  <c r="O18"/>
  <c r="P18"/>
  <c r="AI18"/>
  <c r="AJ18"/>
  <c r="AK18"/>
  <c r="AP18"/>
  <c r="AQ18"/>
  <c r="AR18"/>
  <c r="BD18"/>
  <c r="BE18"/>
  <c r="BF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M18"/>
  <c r="AL18"/>
  <c r="AN18"/>
  <c r="AF18"/>
  <c r="AE18"/>
  <c r="AG18"/>
  <c r="AC18"/>
  <c r="AB18"/>
  <c r="AD18"/>
  <c r="Y18"/>
  <c r="X18"/>
  <c r="Z18"/>
  <c r="V18"/>
  <c r="U18"/>
  <c r="W18"/>
  <c r="R18"/>
  <c r="Q18"/>
  <c r="S18"/>
  <c r="K18"/>
  <c r="J18"/>
  <c r="L18"/>
  <c r="H18"/>
  <c r="ER17"/>
  <c r="G17"/>
  <c r="H17"/>
  <c r="I17"/>
  <c r="N17"/>
  <c r="O17"/>
  <c r="P17"/>
  <c r="U17"/>
  <c r="V17"/>
  <c r="W17"/>
  <c r="AB17"/>
  <c r="AD17"/>
  <c r="AI17"/>
  <c r="AJ17"/>
  <c r="AK17"/>
  <c r="AW17"/>
  <c r="AX17"/>
  <c r="AY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T17"/>
  <c r="AS17"/>
  <c r="AU17"/>
  <c r="AQ17"/>
  <c r="AP17"/>
  <c r="AR17"/>
  <c r="AM17"/>
  <c r="AL17"/>
  <c r="AN17"/>
  <c r="AF17"/>
  <c r="AE17"/>
  <c r="AG17"/>
  <c r="AC17"/>
  <c r="Y17"/>
  <c r="X17"/>
  <c r="Z17"/>
  <c r="R17"/>
  <c r="Q17"/>
  <c r="S17"/>
  <c r="K17"/>
  <c r="J17"/>
  <c r="L17"/>
  <c r="ER16"/>
  <c r="G16"/>
  <c r="H16"/>
  <c r="I16"/>
  <c r="N16"/>
  <c r="O16"/>
  <c r="P16"/>
  <c r="AI16"/>
  <c r="AJ16"/>
  <c r="AK16"/>
  <c r="AP16"/>
  <c r="AQ16"/>
  <c r="AR16"/>
  <c r="AW16"/>
  <c r="AX16"/>
  <c r="AY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T16"/>
  <c r="AS16"/>
  <c r="AU16"/>
  <c r="AM16"/>
  <c r="AL16"/>
  <c r="AN16"/>
  <c r="AF16"/>
  <c r="AE16"/>
  <c r="AG16"/>
  <c r="AC16"/>
  <c r="AB16"/>
  <c r="AD16"/>
  <c r="Y16"/>
  <c r="X16"/>
  <c r="Z16"/>
  <c r="V16"/>
  <c r="U16"/>
  <c r="W16"/>
  <c r="R16"/>
  <c r="Q16"/>
  <c r="S16"/>
  <c r="K16"/>
  <c r="J16"/>
  <c r="L16"/>
  <c r="ER15"/>
  <c r="G15"/>
  <c r="H15"/>
  <c r="I15"/>
  <c r="N15"/>
  <c r="O15"/>
  <c r="P15"/>
  <c r="U15"/>
  <c r="V15"/>
  <c r="W15"/>
  <c r="AB15"/>
  <c r="AC15"/>
  <c r="AD15"/>
  <c r="AI15"/>
  <c r="AJ15"/>
  <c r="AK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F15"/>
  <c r="AE15"/>
  <c r="AG15"/>
  <c r="Y15"/>
  <c r="X15"/>
  <c r="Z15"/>
  <c r="R15"/>
  <c r="Q15"/>
  <c r="S15"/>
  <c r="K15"/>
  <c r="J15"/>
  <c r="L15"/>
  <c r="ER14"/>
  <c r="G14"/>
  <c r="H14"/>
  <c r="I14"/>
  <c r="N14"/>
  <c r="O14"/>
  <c r="P14"/>
  <c r="U14"/>
  <c r="V14"/>
  <c r="W14"/>
  <c r="AB14"/>
  <c r="AC14"/>
  <c r="AD14"/>
  <c r="AI14"/>
  <c r="AJ14"/>
  <c r="AK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F14"/>
  <c r="AE14"/>
  <c r="AG14"/>
  <c r="Y14"/>
  <c r="X14"/>
  <c r="Z14"/>
  <c r="R14"/>
  <c r="Q14"/>
  <c r="S14"/>
  <c r="K14"/>
  <c r="J14"/>
  <c r="L14"/>
  <c r="ER13"/>
  <c r="G13"/>
  <c r="H13"/>
  <c r="I13"/>
  <c r="N13"/>
  <c r="O13"/>
  <c r="P13"/>
  <c r="U13"/>
  <c r="V13"/>
  <c r="W13"/>
  <c r="AI13"/>
  <c r="AJ13"/>
  <c r="AK13"/>
  <c r="AP13"/>
  <c r="AQ13"/>
  <c r="AR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M13"/>
  <c r="AL13"/>
  <c r="AN13"/>
  <c r="AF13"/>
  <c r="AE13"/>
  <c r="AG13"/>
  <c r="AC13"/>
  <c r="AB13"/>
  <c r="AD13"/>
  <c r="Y13"/>
  <c r="X13"/>
  <c r="Z13"/>
  <c r="R13"/>
  <c r="Q13"/>
  <c r="S13"/>
  <c r="K13"/>
  <c r="J13"/>
  <c r="L13"/>
  <c r="ER12"/>
  <c r="G12"/>
  <c r="H12"/>
  <c r="I12"/>
  <c r="N12"/>
  <c r="O12"/>
  <c r="P12"/>
  <c r="AB12"/>
  <c r="AC12"/>
  <c r="AD12"/>
  <c r="AI12"/>
  <c r="AJ12"/>
  <c r="AP12"/>
  <c r="AQ12"/>
  <c r="AR12"/>
  <c r="BK12"/>
  <c r="BL12"/>
  <c r="BM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M12"/>
  <c r="AL12"/>
  <c r="AF12"/>
  <c r="AE12"/>
  <c r="AG12"/>
  <c r="Y12"/>
  <c r="X12"/>
  <c r="Z12"/>
  <c r="V12"/>
  <c r="U12"/>
  <c r="W12"/>
  <c r="R12"/>
  <c r="Q12"/>
  <c r="S12"/>
  <c r="K12"/>
  <c r="J12"/>
  <c r="L12"/>
  <c r="ER11"/>
  <c r="G11"/>
  <c r="H11"/>
  <c r="I11"/>
  <c r="N11"/>
  <c r="O11"/>
  <c r="P11"/>
  <c r="U11"/>
  <c r="V11"/>
  <c r="W11"/>
  <c r="AB11"/>
  <c r="AC11"/>
  <c r="AD11"/>
  <c r="AI11"/>
  <c r="AJ11"/>
  <c r="AK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F11"/>
  <c r="AE11"/>
  <c r="AG11"/>
  <c r="Y11"/>
  <c r="X11"/>
  <c r="Z11"/>
  <c r="R11"/>
  <c r="Q11"/>
  <c r="S11"/>
  <c r="K11"/>
  <c r="J11"/>
  <c r="L11"/>
  <c r="ER10"/>
  <c r="G10"/>
  <c r="H10"/>
  <c r="I10"/>
  <c r="N10"/>
  <c r="O10"/>
  <c r="P10"/>
  <c r="U10"/>
  <c r="V10"/>
  <c r="W10"/>
  <c r="AB10"/>
  <c r="AC10"/>
  <c r="AD10"/>
  <c r="AI10"/>
  <c r="AJ10"/>
  <c r="AK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F10"/>
  <c r="AE10"/>
  <c r="AG10"/>
  <c r="Y10"/>
  <c r="X10"/>
  <c r="Z10"/>
  <c r="R10"/>
  <c r="Q10"/>
  <c r="S10"/>
  <c r="K10"/>
  <c r="J10"/>
  <c r="L10"/>
  <c r="ER9"/>
  <c r="G9"/>
  <c r="H9"/>
  <c r="I9"/>
  <c r="N9"/>
  <c r="O9"/>
  <c r="P9"/>
  <c r="U9"/>
  <c r="V9"/>
  <c r="W9"/>
  <c r="AB9"/>
  <c r="AC9"/>
  <c r="AD9"/>
  <c r="AI9"/>
  <c r="AJ9"/>
  <c r="AK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F9"/>
  <c r="AE9"/>
  <c r="AG9"/>
  <c r="Y9"/>
  <c r="X9"/>
  <c r="Z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V7"/>
  <c r="W7"/>
  <c r="AB7"/>
  <c r="AC7"/>
  <c r="AD7"/>
  <c r="AI7"/>
  <c r="AJ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F7"/>
  <c r="AE7"/>
  <c r="AG7"/>
  <c r="Y7"/>
  <c r="X7"/>
  <c r="Z7"/>
  <c r="R7"/>
  <c r="Q7"/>
  <c r="S7"/>
  <c r="K7"/>
  <c r="J7"/>
  <c r="L7"/>
  <c r="ER6"/>
  <c r="G6"/>
  <c r="H6"/>
  <c r="I6"/>
  <c r="N6"/>
  <c r="O6"/>
  <c r="P6"/>
  <c r="U6"/>
  <c r="V6"/>
  <c r="W6"/>
  <c r="AB6"/>
  <c r="AC6"/>
  <c r="AD6"/>
  <c r="AI6"/>
  <c r="AK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F6"/>
  <c r="AE6"/>
  <c r="AG6"/>
  <c r="Y6"/>
  <c r="X6"/>
  <c r="Z6"/>
  <c r="R6"/>
  <c r="Q6"/>
  <c r="S6"/>
  <c r="K6"/>
  <c r="J6"/>
  <c r="L6"/>
  <c r="ER25" i="17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AC17"/>
  <c r="AB17"/>
  <c r="AD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J15"/>
  <c r="AI15"/>
  <c r="AK15"/>
  <c r="AF15"/>
  <c r="AE15"/>
  <c r="AG15"/>
  <c r="AC15"/>
  <c r="AB15"/>
  <c r="AD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AB14"/>
  <c r="AD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AC13"/>
  <c r="AB13"/>
  <c r="AD13"/>
  <c r="Y13"/>
  <c r="X13"/>
  <c r="Z13"/>
  <c r="V13"/>
  <c r="U13"/>
  <c r="W13"/>
  <c r="R13"/>
  <c r="Q13"/>
  <c r="S13"/>
  <c r="O13"/>
  <c r="N13"/>
  <c r="P13"/>
  <c r="K13"/>
  <c r="J13"/>
  <c r="L13"/>
  <c r="H13"/>
  <c r="G13"/>
  <c r="I13"/>
  <c r="ER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AC11"/>
  <c r="AB11"/>
  <c r="AD11"/>
  <c r="Y11"/>
  <c r="X11"/>
  <c r="Z11"/>
  <c r="V11"/>
  <c r="U11"/>
  <c r="W11"/>
  <c r="R11"/>
  <c r="Q11"/>
  <c r="S11"/>
  <c r="O11"/>
  <c r="N11"/>
  <c r="P11"/>
  <c r="K11"/>
  <c r="J11"/>
  <c r="L11"/>
  <c r="H11"/>
  <c r="G11"/>
  <c r="I11"/>
  <c r="ER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AB9"/>
  <c r="AC9"/>
  <c r="AD9"/>
  <c r="AI9"/>
  <c r="AJ9"/>
  <c r="AK9"/>
  <c r="BK9"/>
  <c r="BL9"/>
  <c r="BM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F9"/>
  <c r="AE9"/>
  <c r="AG9"/>
  <c r="Y9"/>
  <c r="X9"/>
  <c r="Z9"/>
  <c r="V9"/>
  <c r="U9"/>
  <c r="W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AB7"/>
  <c r="AC7"/>
  <c r="AD7"/>
  <c r="AI7"/>
  <c r="AJ7"/>
  <c r="AK7"/>
  <c r="BK7"/>
  <c r="BL7"/>
  <c r="BM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F7"/>
  <c r="AE7"/>
  <c r="AG7"/>
  <c r="Y7"/>
  <c r="X7"/>
  <c r="Z7"/>
  <c r="V7"/>
  <c r="U7"/>
  <c r="W7"/>
  <c r="R7"/>
  <c r="Q7"/>
  <c r="S7"/>
  <c r="O7"/>
  <c r="N7"/>
  <c r="P7"/>
  <c r="K7"/>
  <c r="J7"/>
  <c r="L7"/>
  <c r="H7"/>
  <c r="G7"/>
  <c r="I7"/>
  <c r="ER6"/>
  <c r="G6"/>
  <c r="H6"/>
  <c r="I6"/>
  <c r="N6"/>
  <c r="O6"/>
  <c r="P6"/>
  <c r="U6"/>
  <c r="V6"/>
  <c r="W6"/>
  <c r="AI6"/>
  <c r="AJ6"/>
  <c r="AK6"/>
  <c r="AW6"/>
  <c r="AX6"/>
  <c r="AY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T6"/>
  <c r="AS6"/>
  <c r="AU6"/>
  <c r="AQ6"/>
  <c r="AP6"/>
  <c r="AR6"/>
  <c r="AM6"/>
  <c r="AL6"/>
  <c r="AN6"/>
  <c r="AF6"/>
  <c r="AE6"/>
  <c r="AG6"/>
  <c r="AC6"/>
  <c r="AB6"/>
  <c r="AD6"/>
  <c r="Y6"/>
  <c r="X6"/>
  <c r="Z6"/>
  <c r="R6"/>
  <c r="Q6"/>
  <c r="S6"/>
  <c r="K6"/>
  <c r="J6"/>
  <c r="L6"/>
  <c r="ER25" i="16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U21"/>
  <c r="V21"/>
  <c r="W21"/>
  <c r="AP21"/>
  <c r="AQ21"/>
  <c r="AR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M21"/>
  <c r="AL21"/>
  <c r="AN21"/>
  <c r="AJ21"/>
  <c r="AI21"/>
  <c r="AK21"/>
  <c r="AF21"/>
  <c r="AE21"/>
  <c r="AG21"/>
  <c r="AC21"/>
  <c r="AB21"/>
  <c r="AD21"/>
  <c r="Y21"/>
  <c r="X21"/>
  <c r="Z21"/>
  <c r="R21"/>
  <c r="Q21"/>
  <c r="S21"/>
  <c r="O21"/>
  <c r="N21"/>
  <c r="P21"/>
  <c r="K21"/>
  <c r="J21"/>
  <c r="L21"/>
  <c r="H21"/>
  <c r="G21"/>
  <c r="I21"/>
  <c r="ER20"/>
  <c r="AI20"/>
  <c r="AJ20"/>
  <c r="AK20"/>
  <c r="AP20"/>
  <c r="AR20"/>
  <c r="AW20"/>
  <c r="AX20"/>
  <c r="AY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T20"/>
  <c r="AS20"/>
  <c r="AU20"/>
  <c r="AQ20"/>
  <c r="AM20"/>
  <c r="AL20"/>
  <c r="AN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I19"/>
  <c r="AJ19"/>
  <c r="AK19"/>
  <c r="AP19"/>
  <c r="AR19"/>
  <c r="AW19"/>
  <c r="AX19"/>
  <c r="AY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T19"/>
  <c r="AS19"/>
  <c r="AU19"/>
  <c r="AQ19"/>
  <c r="AM19"/>
  <c r="AL19"/>
  <c r="AN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N18"/>
  <c r="O18"/>
  <c r="P18"/>
  <c r="AI18"/>
  <c r="AJ18"/>
  <c r="AK18"/>
  <c r="BD18"/>
  <c r="BE18"/>
  <c r="BF18"/>
  <c r="BR18"/>
  <c r="BS18"/>
  <c r="BT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Q18"/>
  <c r="AP18"/>
  <c r="AR18"/>
  <c r="AM18"/>
  <c r="AL18"/>
  <c r="AN18"/>
  <c r="AF18"/>
  <c r="AE18"/>
  <c r="AG18"/>
  <c r="AC18"/>
  <c r="AB18"/>
  <c r="AD18"/>
  <c r="Y18"/>
  <c r="X18"/>
  <c r="Z18"/>
  <c r="V18"/>
  <c r="U18"/>
  <c r="W18"/>
  <c r="R18"/>
  <c r="Q18"/>
  <c r="S18"/>
  <c r="K18"/>
  <c r="J18"/>
  <c r="L18"/>
  <c r="H18"/>
  <c r="G18"/>
  <c r="I18"/>
  <c r="ER17"/>
  <c r="G17"/>
  <c r="I17"/>
  <c r="N17"/>
  <c r="O17"/>
  <c r="P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AC17"/>
  <c r="AB17"/>
  <c r="AD17"/>
  <c r="Y17"/>
  <c r="X17"/>
  <c r="Z17"/>
  <c r="V17"/>
  <c r="U17"/>
  <c r="W17"/>
  <c r="R17"/>
  <c r="Q17"/>
  <c r="S17"/>
  <c r="K17"/>
  <c r="J17"/>
  <c r="L17"/>
  <c r="H17"/>
  <c r="ER16"/>
  <c r="U16"/>
  <c r="W16"/>
  <c r="AI16"/>
  <c r="AJ16"/>
  <c r="AK16"/>
  <c r="AP16"/>
  <c r="AQ16"/>
  <c r="AR16"/>
  <c r="BD16"/>
  <c r="BE16"/>
  <c r="BF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A16"/>
  <c r="AZ16"/>
  <c r="BB16"/>
  <c r="AX16"/>
  <c r="AW16"/>
  <c r="AY16"/>
  <c r="AT16"/>
  <c r="AS16"/>
  <c r="AU16"/>
  <c r="AM16"/>
  <c r="AL16"/>
  <c r="AN16"/>
  <c r="AF16"/>
  <c r="AE16"/>
  <c r="AG16"/>
  <c r="AC16"/>
  <c r="AB16"/>
  <c r="AD16"/>
  <c r="Y16"/>
  <c r="X16"/>
  <c r="Z16"/>
  <c r="V16"/>
  <c r="R16"/>
  <c r="Q16"/>
  <c r="S16"/>
  <c r="O16"/>
  <c r="N16"/>
  <c r="P16"/>
  <c r="K16"/>
  <c r="J16"/>
  <c r="L16"/>
  <c r="H16"/>
  <c r="G16"/>
  <c r="I16"/>
  <c r="ER15"/>
  <c r="G15"/>
  <c r="H15"/>
  <c r="I15"/>
  <c r="N15"/>
  <c r="O15"/>
  <c r="P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J15"/>
  <c r="AI15"/>
  <c r="AK15"/>
  <c r="AF15"/>
  <c r="AE15"/>
  <c r="AG15"/>
  <c r="AC15"/>
  <c r="AB15"/>
  <c r="AD15"/>
  <c r="Y15"/>
  <c r="X15"/>
  <c r="Z15"/>
  <c r="V15"/>
  <c r="U15"/>
  <c r="W15"/>
  <c r="R15"/>
  <c r="Q15"/>
  <c r="S15"/>
  <c r="K15"/>
  <c r="J15"/>
  <c r="L15"/>
  <c r="ER14"/>
  <c r="U14"/>
  <c r="W14"/>
  <c r="AB14"/>
  <c r="AC14"/>
  <c r="AD14"/>
  <c r="AP14"/>
  <c r="AQ14"/>
  <c r="AR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M14"/>
  <c r="AL14"/>
  <c r="AN14"/>
  <c r="AJ14"/>
  <c r="AI14"/>
  <c r="AK14"/>
  <c r="AF14"/>
  <c r="AE14"/>
  <c r="AG14"/>
  <c r="Y14"/>
  <c r="X14"/>
  <c r="Z14"/>
  <c r="V14"/>
  <c r="R14"/>
  <c r="Q14"/>
  <c r="S14"/>
  <c r="O14"/>
  <c r="N14"/>
  <c r="P14"/>
  <c r="K14"/>
  <c r="J14"/>
  <c r="L14"/>
  <c r="H14"/>
  <c r="G14"/>
  <c r="I14"/>
  <c r="ER13"/>
  <c r="G13"/>
  <c r="H13"/>
  <c r="I13"/>
  <c r="N13"/>
  <c r="O13"/>
  <c r="P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AC13"/>
  <c r="AB13"/>
  <c r="AD13"/>
  <c r="Y13"/>
  <c r="X13"/>
  <c r="Z13"/>
  <c r="V13"/>
  <c r="U13"/>
  <c r="W13"/>
  <c r="R13"/>
  <c r="Q13"/>
  <c r="S13"/>
  <c r="K13"/>
  <c r="J13"/>
  <c r="L13"/>
  <c r="ER12"/>
  <c r="U12"/>
  <c r="W12"/>
  <c r="AI12"/>
  <c r="AJ12"/>
  <c r="AK12"/>
  <c r="BD12"/>
  <c r="BE12"/>
  <c r="BF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A12"/>
  <c r="AZ12"/>
  <c r="BB12"/>
  <c r="AX12"/>
  <c r="AW12"/>
  <c r="AY12"/>
  <c r="AT12"/>
  <c r="AS12"/>
  <c r="AU12"/>
  <c r="AQ12"/>
  <c r="AP12"/>
  <c r="AR12"/>
  <c r="AM12"/>
  <c r="AL12"/>
  <c r="AN12"/>
  <c r="AF12"/>
  <c r="AE12"/>
  <c r="AG12"/>
  <c r="AC12"/>
  <c r="AB12"/>
  <c r="AD12"/>
  <c r="Y12"/>
  <c r="X12"/>
  <c r="Z12"/>
  <c r="V12"/>
  <c r="R12"/>
  <c r="Q12"/>
  <c r="S12"/>
  <c r="O12"/>
  <c r="N12"/>
  <c r="P12"/>
  <c r="K12"/>
  <c r="J12"/>
  <c r="L12"/>
  <c r="H12"/>
  <c r="G12"/>
  <c r="I12"/>
  <c r="ER11"/>
  <c r="U11"/>
  <c r="W11"/>
  <c r="AB11"/>
  <c r="AC11"/>
  <c r="AD11"/>
  <c r="AP11"/>
  <c r="AR11"/>
  <c r="BK11"/>
  <c r="BL11"/>
  <c r="BM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H11"/>
  <c r="BG11"/>
  <c r="BI11"/>
  <c r="BE11"/>
  <c r="BD11"/>
  <c r="BF11"/>
  <c r="BA11"/>
  <c r="AZ11"/>
  <c r="BB11"/>
  <c r="AX11"/>
  <c r="AW11"/>
  <c r="AY11"/>
  <c r="AT11"/>
  <c r="AS11"/>
  <c r="AU11"/>
  <c r="AQ11"/>
  <c r="AM11"/>
  <c r="AL11"/>
  <c r="AN11"/>
  <c r="AJ11"/>
  <c r="AI11"/>
  <c r="AK11"/>
  <c r="AF11"/>
  <c r="AE11"/>
  <c r="AG11"/>
  <c r="Y11"/>
  <c r="X11"/>
  <c r="Z11"/>
  <c r="V11"/>
  <c r="R11"/>
  <c r="Q11"/>
  <c r="S11"/>
  <c r="O11"/>
  <c r="N11"/>
  <c r="P11"/>
  <c r="K11"/>
  <c r="J11"/>
  <c r="L11"/>
  <c r="H11"/>
  <c r="G11"/>
  <c r="I11"/>
  <c r="ER10"/>
  <c r="U10"/>
  <c r="V10"/>
  <c r="W10"/>
  <c r="AP10"/>
  <c r="AQ10"/>
  <c r="AR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X10"/>
  <c r="AW10"/>
  <c r="AY10"/>
  <c r="AT10"/>
  <c r="AS10"/>
  <c r="AU10"/>
  <c r="AM10"/>
  <c r="AL10"/>
  <c r="AN10"/>
  <c r="AJ10"/>
  <c r="AI10"/>
  <c r="AK10"/>
  <c r="AF10"/>
  <c r="AE10"/>
  <c r="AG10"/>
  <c r="AC10"/>
  <c r="AB10"/>
  <c r="AD10"/>
  <c r="Y10"/>
  <c r="X10"/>
  <c r="Z10"/>
  <c r="R10"/>
  <c r="Q10"/>
  <c r="S10"/>
  <c r="O10"/>
  <c r="N10"/>
  <c r="P10"/>
  <c r="K10"/>
  <c r="J10"/>
  <c r="L10"/>
  <c r="H10"/>
  <c r="G10"/>
  <c r="I10"/>
  <c r="ER9"/>
  <c r="AI9"/>
  <c r="AJ9"/>
  <c r="AK9"/>
  <c r="AW9"/>
  <c r="AX9"/>
  <c r="AY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T9"/>
  <c r="AS9"/>
  <c r="AU9"/>
  <c r="AQ9"/>
  <c r="AP9"/>
  <c r="AR9"/>
  <c r="AM9"/>
  <c r="AL9"/>
  <c r="AN9"/>
  <c r="AF9"/>
  <c r="AE9"/>
  <c r="AG9"/>
  <c r="AC9"/>
  <c r="AB9"/>
  <c r="AD9"/>
  <c r="Y9"/>
  <c r="X9"/>
  <c r="Z9"/>
  <c r="V9"/>
  <c r="U9"/>
  <c r="W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AC7"/>
  <c r="AB7"/>
  <c r="AD7"/>
  <c r="Y7"/>
  <c r="X7"/>
  <c r="Z7"/>
  <c r="V7"/>
  <c r="U7"/>
  <c r="W7"/>
  <c r="R7"/>
  <c r="Q7"/>
  <c r="S7"/>
  <c r="O7"/>
  <c r="N7"/>
  <c r="P7"/>
  <c r="K7"/>
  <c r="J7"/>
  <c r="L7"/>
  <c r="H7"/>
  <c r="G7"/>
  <c r="I7"/>
  <c r="ER6"/>
  <c r="AI6"/>
  <c r="AJ6"/>
  <c r="AK6"/>
  <c r="AP6"/>
  <c r="AR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M6"/>
  <c r="AL6"/>
  <c r="AN6"/>
  <c r="AF6"/>
  <c r="AE6"/>
  <c r="AG6"/>
  <c r="AC6"/>
  <c r="AB6"/>
  <c r="AD6"/>
  <c r="Y6"/>
  <c r="X6"/>
  <c r="Z6"/>
  <c r="V6"/>
  <c r="U6"/>
  <c r="W6"/>
  <c r="R6"/>
  <c r="Q6"/>
  <c r="S6"/>
  <c r="O6"/>
  <c r="N6"/>
  <c r="P6"/>
  <c r="K6"/>
  <c r="J6"/>
  <c r="L6"/>
  <c r="H6"/>
  <c r="G6"/>
  <c r="I6"/>
  <c r="ER25" i="15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AP21"/>
  <c r="AR21"/>
  <c r="BR21"/>
  <c r="BS21"/>
  <c r="BT21"/>
  <c r="AI21"/>
  <c r="AJ21"/>
  <c r="AK21"/>
  <c r="ES21"/>
  <c r="ET21"/>
  <c r="EU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M21"/>
  <c r="AL21"/>
  <c r="AN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BK20"/>
  <c r="BM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BK19"/>
  <c r="BL19"/>
  <c r="BM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G18"/>
  <c r="H18"/>
  <c r="I18"/>
  <c r="N18"/>
  <c r="O18"/>
  <c r="P18"/>
  <c r="AP18"/>
  <c r="AQ18"/>
  <c r="AR18"/>
  <c r="BR18"/>
  <c r="BS18"/>
  <c r="BT18"/>
  <c r="BY18"/>
  <c r="BZ18"/>
  <c r="CA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V18"/>
  <c r="BU18"/>
  <c r="BW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M18"/>
  <c r="AL18"/>
  <c r="AN18"/>
  <c r="AJ18"/>
  <c r="AI18"/>
  <c r="AK18"/>
  <c r="AF18"/>
  <c r="AE18"/>
  <c r="AG18"/>
  <c r="AC18"/>
  <c r="AB18"/>
  <c r="AD18"/>
  <c r="Y18"/>
  <c r="X18"/>
  <c r="Z18"/>
  <c r="V18"/>
  <c r="U18"/>
  <c r="W18"/>
  <c r="R18"/>
  <c r="Q18"/>
  <c r="S18"/>
  <c r="K18"/>
  <c r="J18"/>
  <c r="L18"/>
  <c r="ER17"/>
  <c r="G17"/>
  <c r="H17"/>
  <c r="I17"/>
  <c r="N17"/>
  <c r="O17"/>
  <c r="P17"/>
  <c r="U17"/>
  <c r="W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AC17"/>
  <c r="AB17"/>
  <c r="AD17"/>
  <c r="Y17"/>
  <c r="X17"/>
  <c r="Z17"/>
  <c r="V17"/>
  <c r="R17"/>
  <c r="Q17"/>
  <c r="S17"/>
  <c r="K17"/>
  <c r="J17"/>
  <c r="L17"/>
  <c r="ER16"/>
  <c r="G16"/>
  <c r="H16"/>
  <c r="I16"/>
  <c r="N16"/>
  <c r="O16"/>
  <c r="P16"/>
  <c r="U16"/>
  <c r="V16"/>
  <c r="W16"/>
  <c r="AI16"/>
  <c r="AJ16"/>
  <c r="AK16"/>
  <c r="BK16"/>
  <c r="BL16"/>
  <c r="BM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AC16"/>
  <c r="AB16"/>
  <c r="AD16"/>
  <c r="Y16"/>
  <c r="X16"/>
  <c r="Z16"/>
  <c r="R16"/>
  <c r="Q16"/>
  <c r="S16"/>
  <c r="K16"/>
  <c r="J16"/>
  <c r="L16"/>
  <c r="ER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J15"/>
  <c r="AI15"/>
  <c r="AK15"/>
  <c r="AF15"/>
  <c r="AE15"/>
  <c r="AG15"/>
  <c r="AC15"/>
  <c r="AB15"/>
  <c r="AD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AB14"/>
  <c r="AD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G13"/>
  <c r="H13"/>
  <c r="I13"/>
  <c r="N13"/>
  <c r="O13"/>
  <c r="P13"/>
  <c r="AI13"/>
  <c r="AJ13"/>
  <c r="AK13"/>
  <c r="AP13"/>
  <c r="AQ13"/>
  <c r="AR13"/>
  <c r="BD13"/>
  <c r="BE13"/>
  <c r="BF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A13"/>
  <c r="AZ13"/>
  <c r="BB13"/>
  <c r="AX13"/>
  <c r="AW13"/>
  <c r="AY13"/>
  <c r="AT13"/>
  <c r="AS13"/>
  <c r="AU13"/>
  <c r="AM13"/>
  <c r="AL13"/>
  <c r="AN13"/>
  <c r="AF13"/>
  <c r="AE13"/>
  <c r="AG13"/>
  <c r="AC13"/>
  <c r="AB13"/>
  <c r="AD13"/>
  <c r="Y13"/>
  <c r="X13"/>
  <c r="Z13"/>
  <c r="V13"/>
  <c r="U13"/>
  <c r="W13"/>
  <c r="R13"/>
  <c r="Q13"/>
  <c r="S13"/>
  <c r="K13"/>
  <c r="J13"/>
  <c r="L13"/>
  <c r="ER12"/>
  <c r="G12"/>
  <c r="H12"/>
  <c r="I12"/>
  <c r="N12"/>
  <c r="O12"/>
  <c r="P12"/>
  <c r="U12"/>
  <c r="V12"/>
  <c r="W12"/>
  <c r="AB12"/>
  <c r="AC12"/>
  <c r="AD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R12"/>
  <c r="Q12"/>
  <c r="S12"/>
  <c r="K12"/>
  <c r="J12"/>
  <c r="L12"/>
  <c r="ER11"/>
  <c r="G11"/>
  <c r="H11"/>
  <c r="I11"/>
  <c r="N11"/>
  <c r="O11"/>
  <c r="P11"/>
  <c r="U11"/>
  <c r="W11"/>
  <c r="AI11"/>
  <c r="AJ11"/>
  <c r="AK11"/>
  <c r="BK11"/>
  <c r="BL11"/>
  <c r="BM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F11"/>
  <c r="AE11"/>
  <c r="AG11"/>
  <c r="AC11"/>
  <c r="AB11"/>
  <c r="AD11"/>
  <c r="Y11"/>
  <c r="X11"/>
  <c r="Z11"/>
  <c r="V11"/>
  <c r="R11"/>
  <c r="Q11"/>
  <c r="S11"/>
  <c r="K11"/>
  <c r="J11"/>
  <c r="L11"/>
  <c r="ER10"/>
  <c r="U10"/>
  <c r="W10"/>
  <c r="AB10"/>
  <c r="AC10"/>
  <c r="AD10"/>
  <c r="AI10"/>
  <c r="AJ10"/>
  <c r="AK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F10"/>
  <c r="AE10"/>
  <c r="AG10"/>
  <c r="Y10"/>
  <c r="X10"/>
  <c r="Z10"/>
  <c r="V10"/>
  <c r="R10"/>
  <c r="Q10"/>
  <c r="S10"/>
  <c r="O10"/>
  <c r="N10"/>
  <c r="P10"/>
  <c r="K10"/>
  <c r="J10"/>
  <c r="L10"/>
  <c r="H10"/>
  <c r="G10"/>
  <c r="I10"/>
  <c r="ER9"/>
  <c r="G9"/>
  <c r="H9"/>
  <c r="I9"/>
  <c r="N9"/>
  <c r="O9"/>
  <c r="P9"/>
  <c r="AB9"/>
  <c r="AC9"/>
  <c r="AD9"/>
  <c r="AI9"/>
  <c r="AJ9"/>
  <c r="AK9"/>
  <c r="AP9"/>
  <c r="AQ9"/>
  <c r="AR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M9"/>
  <c r="AL9"/>
  <c r="AN9"/>
  <c r="AF9"/>
  <c r="AE9"/>
  <c r="AG9"/>
  <c r="Y9"/>
  <c r="X9"/>
  <c r="Z9"/>
  <c r="V9"/>
  <c r="U9"/>
  <c r="W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V7"/>
  <c r="W7"/>
  <c r="AP7"/>
  <c r="AQ7"/>
  <c r="AR7"/>
  <c r="BK7"/>
  <c r="BL7"/>
  <c r="BM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H7"/>
  <c r="BG7"/>
  <c r="BI7"/>
  <c r="BE7"/>
  <c r="BD7"/>
  <c r="BF7"/>
  <c r="BA7"/>
  <c r="AZ7"/>
  <c r="BB7"/>
  <c r="AX7"/>
  <c r="AW7"/>
  <c r="AY7"/>
  <c r="AT7"/>
  <c r="AS7"/>
  <c r="AU7"/>
  <c r="AM7"/>
  <c r="AL7"/>
  <c r="AN7"/>
  <c r="AJ7"/>
  <c r="AI7"/>
  <c r="AK7"/>
  <c r="AF7"/>
  <c r="AE7"/>
  <c r="AG7"/>
  <c r="AC7"/>
  <c r="AB7"/>
  <c r="AD7"/>
  <c r="Y7"/>
  <c r="X7"/>
  <c r="Z7"/>
  <c r="R7"/>
  <c r="Q7"/>
  <c r="S7"/>
  <c r="K7"/>
  <c r="J7"/>
  <c r="L7"/>
  <c r="ER6"/>
  <c r="G6"/>
  <c r="H6"/>
  <c r="I6"/>
  <c r="N6"/>
  <c r="O6"/>
  <c r="P6"/>
  <c r="U6"/>
  <c r="V6"/>
  <c r="W6"/>
  <c r="AI6"/>
  <c r="AJ6"/>
  <c r="AK6"/>
  <c r="BK6"/>
  <c r="BL6"/>
  <c r="BM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AC6"/>
  <c r="AB6"/>
  <c r="AD6"/>
  <c r="Y6"/>
  <c r="X6"/>
  <c r="Z6"/>
  <c r="R6"/>
  <c r="Q6"/>
  <c r="S6"/>
  <c r="K6"/>
  <c r="J6"/>
  <c r="L6"/>
  <c r="ER25" i="14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U18"/>
  <c r="V18"/>
  <c r="W18"/>
  <c r="AP18"/>
  <c r="AQ18"/>
  <c r="AR18"/>
  <c r="BD18"/>
  <c r="BE18"/>
  <c r="BF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M18"/>
  <c r="AL18"/>
  <c r="AN18"/>
  <c r="AJ18"/>
  <c r="AI18"/>
  <c r="AK18"/>
  <c r="AF18"/>
  <c r="AE18"/>
  <c r="AG18"/>
  <c r="AC18"/>
  <c r="AB18"/>
  <c r="AD18"/>
  <c r="Y18"/>
  <c r="X18"/>
  <c r="Z18"/>
  <c r="R18"/>
  <c r="Q18"/>
  <c r="S18"/>
  <c r="O18"/>
  <c r="N18"/>
  <c r="P18"/>
  <c r="K18"/>
  <c r="J18"/>
  <c r="L18"/>
  <c r="H18"/>
  <c r="G18"/>
  <c r="I18"/>
  <c r="ER17"/>
  <c r="AI17"/>
  <c r="AJ17"/>
  <c r="AK17"/>
  <c r="AW17"/>
  <c r="AX17"/>
  <c r="AY17"/>
  <c r="BD17"/>
  <c r="BE17"/>
  <c r="BF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A17"/>
  <c r="AZ17"/>
  <c r="BB17"/>
  <c r="AT17"/>
  <c r="AS17"/>
  <c r="AU17"/>
  <c r="AQ17"/>
  <c r="AP17"/>
  <c r="AR17"/>
  <c r="AM17"/>
  <c r="AL17"/>
  <c r="AN17"/>
  <c r="AF17"/>
  <c r="AE17"/>
  <c r="AG17"/>
  <c r="AC17"/>
  <c r="AB17"/>
  <c r="AD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BR16"/>
  <c r="BT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G15"/>
  <c r="H15"/>
  <c r="I15"/>
  <c r="N15"/>
  <c r="O15"/>
  <c r="P15"/>
  <c r="U15"/>
  <c r="W15"/>
  <c r="AB15"/>
  <c r="AC15"/>
  <c r="AD15"/>
  <c r="AI15"/>
  <c r="AK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J15"/>
  <c r="AF15"/>
  <c r="AE15"/>
  <c r="AG15"/>
  <c r="Y15"/>
  <c r="X15"/>
  <c r="Z15"/>
  <c r="V15"/>
  <c r="R15"/>
  <c r="Q15"/>
  <c r="S15"/>
  <c r="K15"/>
  <c r="J15"/>
  <c r="L15"/>
  <c r="ER14"/>
  <c r="G14"/>
  <c r="H14"/>
  <c r="I14"/>
  <c r="N14"/>
  <c r="P14"/>
  <c r="U14"/>
  <c r="W14"/>
  <c r="AB14"/>
  <c r="AC14"/>
  <c r="AD14"/>
  <c r="AI14"/>
  <c r="AK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F14"/>
  <c r="AE14"/>
  <c r="AG14"/>
  <c r="Y14"/>
  <c r="X14"/>
  <c r="Z14"/>
  <c r="V14"/>
  <c r="R14"/>
  <c r="Q14"/>
  <c r="S14"/>
  <c r="O14"/>
  <c r="K14"/>
  <c r="J14"/>
  <c r="L14"/>
  <c r="ER13"/>
  <c r="G13"/>
  <c r="H13"/>
  <c r="I13"/>
  <c r="N13"/>
  <c r="O13"/>
  <c r="P13"/>
  <c r="U13"/>
  <c r="W13"/>
  <c r="AB13"/>
  <c r="AC13"/>
  <c r="AD13"/>
  <c r="AI13"/>
  <c r="AJ13"/>
  <c r="AK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F13"/>
  <c r="AE13"/>
  <c r="AG13"/>
  <c r="Y13"/>
  <c r="X13"/>
  <c r="Z13"/>
  <c r="V13"/>
  <c r="R13"/>
  <c r="Q13"/>
  <c r="S13"/>
  <c r="K13"/>
  <c r="J13"/>
  <c r="L13"/>
  <c r="ER12"/>
  <c r="N12"/>
  <c r="O12"/>
  <c r="P12"/>
  <c r="U12"/>
  <c r="W12"/>
  <c r="AI12"/>
  <c r="AK12"/>
  <c r="BD12"/>
  <c r="BE12"/>
  <c r="BF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A12"/>
  <c r="AZ12"/>
  <c r="BB12"/>
  <c r="AX12"/>
  <c r="AW12"/>
  <c r="AY12"/>
  <c r="AT12"/>
  <c r="AS12"/>
  <c r="AU12"/>
  <c r="AQ12"/>
  <c r="AP12"/>
  <c r="AR12"/>
  <c r="AM12"/>
  <c r="AL12"/>
  <c r="AN12"/>
  <c r="AJ12"/>
  <c r="AF12"/>
  <c r="AE12"/>
  <c r="AG12"/>
  <c r="AC12"/>
  <c r="AB12"/>
  <c r="AD12"/>
  <c r="Y12"/>
  <c r="X12"/>
  <c r="Z12"/>
  <c r="V12"/>
  <c r="R12"/>
  <c r="Q12"/>
  <c r="S12"/>
  <c r="K12"/>
  <c r="J12"/>
  <c r="L12"/>
  <c r="H12"/>
  <c r="G12"/>
  <c r="I12"/>
  <c r="ER11"/>
  <c r="AI11"/>
  <c r="AJ11"/>
  <c r="AK11"/>
  <c r="AW11"/>
  <c r="AX11"/>
  <c r="AY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T11"/>
  <c r="AS11"/>
  <c r="AU11"/>
  <c r="AQ11"/>
  <c r="AP11"/>
  <c r="AR11"/>
  <c r="AM11"/>
  <c r="AL11"/>
  <c r="AN11"/>
  <c r="AF11"/>
  <c r="AE11"/>
  <c r="AG11"/>
  <c r="AC11"/>
  <c r="AB11"/>
  <c r="AD11"/>
  <c r="Y11"/>
  <c r="X11"/>
  <c r="Z11"/>
  <c r="V11"/>
  <c r="U11"/>
  <c r="W11"/>
  <c r="R11"/>
  <c r="Q11"/>
  <c r="S11"/>
  <c r="O11"/>
  <c r="N11"/>
  <c r="P11"/>
  <c r="K11"/>
  <c r="J11"/>
  <c r="L11"/>
  <c r="H11"/>
  <c r="G11"/>
  <c r="I11"/>
  <c r="ER10"/>
  <c r="AI10"/>
  <c r="AJ10"/>
  <c r="AK10"/>
  <c r="AW10"/>
  <c r="AX10"/>
  <c r="AY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T10"/>
  <c r="AS10"/>
  <c r="AU10"/>
  <c r="AQ10"/>
  <c r="AP10"/>
  <c r="AR10"/>
  <c r="AM10"/>
  <c r="AL10"/>
  <c r="AN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G9"/>
  <c r="H9"/>
  <c r="I9"/>
  <c r="U9"/>
  <c r="V9"/>
  <c r="W9"/>
  <c r="AI9"/>
  <c r="AJ9"/>
  <c r="AK9"/>
  <c r="AP9"/>
  <c r="AQ9"/>
  <c r="AR9"/>
  <c r="BK9"/>
  <c r="BL9"/>
  <c r="BM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H9"/>
  <c r="BG9"/>
  <c r="BI9"/>
  <c r="BE9"/>
  <c r="BD9"/>
  <c r="BF9"/>
  <c r="BA9"/>
  <c r="AZ9"/>
  <c r="BB9"/>
  <c r="AX9"/>
  <c r="AW9"/>
  <c r="AY9"/>
  <c r="AT9"/>
  <c r="AS9"/>
  <c r="AU9"/>
  <c r="AM9"/>
  <c r="AL9"/>
  <c r="AN9"/>
  <c r="AF9"/>
  <c r="AE9"/>
  <c r="AG9"/>
  <c r="AC9"/>
  <c r="AB9"/>
  <c r="AD9"/>
  <c r="Y9"/>
  <c r="X9"/>
  <c r="Z9"/>
  <c r="R9"/>
  <c r="Q9"/>
  <c r="S9"/>
  <c r="O9"/>
  <c r="N9"/>
  <c r="P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U7"/>
  <c r="W7"/>
  <c r="AI7"/>
  <c r="AJ7"/>
  <c r="AK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F7"/>
  <c r="AE7"/>
  <c r="AG7"/>
  <c r="AC7"/>
  <c r="AB7"/>
  <c r="AD7"/>
  <c r="Y7"/>
  <c r="X7"/>
  <c r="Z7"/>
  <c r="V7"/>
  <c r="R7"/>
  <c r="Q7"/>
  <c r="S7"/>
  <c r="O7"/>
  <c r="N7"/>
  <c r="P7"/>
  <c r="K7"/>
  <c r="J7"/>
  <c r="L7"/>
  <c r="H7"/>
  <c r="G7"/>
  <c r="I7"/>
  <c r="ER6"/>
  <c r="U6"/>
  <c r="W6"/>
  <c r="AP6"/>
  <c r="AQ6"/>
  <c r="AR6"/>
  <c r="BK6"/>
  <c r="BM6"/>
  <c r="ES6"/>
  <c r="ET6"/>
  <c r="EU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H6"/>
  <c r="BG6"/>
  <c r="BI6"/>
  <c r="BE6"/>
  <c r="BD6"/>
  <c r="BF6"/>
  <c r="BA6"/>
  <c r="AZ6"/>
  <c r="BB6"/>
  <c r="AX6"/>
  <c r="AW6"/>
  <c r="AY6"/>
  <c r="AT6"/>
  <c r="AS6"/>
  <c r="AU6"/>
  <c r="AM6"/>
  <c r="AL6"/>
  <c r="AN6"/>
  <c r="AJ6"/>
  <c r="AI6"/>
  <c r="AK6"/>
  <c r="AF6"/>
  <c r="AE6"/>
  <c r="AG6"/>
  <c r="AC6"/>
  <c r="AB6"/>
  <c r="AD6"/>
  <c r="Y6"/>
  <c r="X6"/>
  <c r="Z6"/>
  <c r="V6"/>
  <c r="R6"/>
  <c r="Q6"/>
  <c r="S6"/>
  <c r="O6"/>
  <c r="N6"/>
  <c r="P6"/>
  <c r="K6"/>
  <c r="J6"/>
  <c r="L6"/>
  <c r="H6"/>
  <c r="G6"/>
  <c r="I6"/>
  <c r="ER25" i="13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U20"/>
  <c r="V20"/>
  <c r="W20"/>
  <c r="AI20"/>
  <c r="AJ20"/>
  <c r="AK20"/>
  <c r="AP20"/>
  <c r="AQ20"/>
  <c r="AR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M20"/>
  <c r="AL20"/>
  <c r="AN20"/>
  <c r="AF20"/>
  <c r="AE20"/>
  <c r="AG20"/>
  <c r="AC20"/>
  <c r="AB20"/>
  <c r="AD20"/>
  <c r="Y20"/>
  <c r="X20"/>
  <c r="Z20"/>
  <c r="R20"/>
  <c r="Q20"/>
  <c r="S20"/>
  <c r="O20"/>
  <c r="N20"/>
  <c r="P20"/>
  <c r="K20"/>
  <c r="J20"/>
  <c r="L20"/>
  <c r="H20"/>
  <c r="G20"/>
  <c r="I20"/>
  <c r="ER19"/>
  <c r="U19"/>
  <c r="V19"/>
  <c r="W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R19"/>
  <c r="Q19"/>
  <c r="S19"/>
  <c r="O19"/>
  <c r="N19"/>
  <c r="P19"/>
  <c r="K19"/>
  <c r="J19"/>
  <c r="L19"/>
  <c r="H19"/>
  <c r="G19"/>
  <c r="I19"/>
  <c r="ER18"/>
  <c r="BD18"/>
  <c r="BE18"/>
  <c r="BF18"/>
  <c r="BR18"/>
  <c r="BT18"/>
  <c r="BY18"/>
  <c r="BZ18"/>
  <c r="CA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V18"/>
  <c r="BU18"/>
  <c r="BW18"/>
  <c r="BS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N17"/>
  <c r="O17"/>
  <c r="P17"/>
  <c r="AB17"/>
  <c r="AC17"/>
  <c r="AD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Y17"/>
  <c r="X17"/>
  <c r="Z17"/>
  <c r="V17"/>
  <c r="U17"/>
  <c r="W17"/>
  <c r="R17"/>
  <c r="Q17"/>
  <c r="S17"/>
  <c r="K17"/>
  <c r="J17"/>
  <c r="L17"/>
  <c r="H17"/>
  <c r="G17"/>
  <c r="I17"/>
  <c r="ER16"/>
  <c r="AI16"/>
  <c r="AJ16"/>
  <c r="AK16"/>
  <c r="AW16"/>
  <c r="AX16"/>
  <c r="AY16"/>
  <c r="BD16"/>
  <c r="BE16"/>
  <c r="BF16"/>
  <c r="BR16"/>
  <c r="BS16"/>
  <c r="BT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O16"/>
  <c r="BN16"/>
  <c r="BP16"/>
  <c r="BL16"/>
  <c r="BK16"/>
  <c r="BM16"/>
  <c r="BH16"/>
  <c r="BG16"/>
  <c r="BI16"/>
  <c r="BA16"/>
  <c r="AZ16"/>
  <c r="BB16"/>
  <c r="AT16"/>
  <c r="AS16"/>
  <c r="AU16"/>
  <c r="AQ16"/>
  <c r="AP16"/>
  <c r="AR16"/>
  <c r="AM16"/>
  <c r="AL16"/>
  <c r="AN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AI15"/>
  <c r="AK15"/>
  <c r="AP15"/>
  <c r="AR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M15"/>
  <c r="AL15"/>
  <c r="AN15"/>
  <c r="AJ15"/>
  <c r="AF15"/>
  <c r="AE15"/>
  <c r="AG15"/>
  <c r="AC15"/>
  <c r="AB15"/>
  <c r="AD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N14"/>
  <c r="O14"/>
  <c r="P14"/>
  <c r="U14"/>
  <c r="V14"/>
  <c r="W14"/>
  <c r="BD14"/>
  <c r="BE14"/>
  <c r="BF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AB14"/>
  <c r="AD14"/>
  <c r="Y14"/>
  <c r="X14"/>
  <c r="Z14"/>
  <c r="R14"/>
  <c r="Q14"/>
  <c r="S14"/>
  <c r="K14"/>
  <c r="J14"/>
  <c r="L14"/>
  <c r="H14"/>
  <c r="G14"/>
  <c r="I14"/>
  <c r="ER13"/>
  <c r="G13"/>
  <c r="H13"/>
  <c r="I13"/>
  <c r="N13"/>
  <c r="P13"/>
  <c r="AI13"/>
  <c r="AK13"/>
  <c r="AW13"/>
  <c r="AY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T13"/>
  <c r="AS13"/>
  <c r="AU13"/>
  <c r="AQ13"/>
  <c r="AP13"/>
  <c r="AR13"/>
  <c r="AM13"/>
  <c r="AL13"/>
  <c r="AN13"/>
  <c r="AJ13"/>
  <c r="AF13"/>
  <c r="AE13"/>
  <c r="AG13"/>
  <c r="AC13"/>
  <c r="AB13"/>
  <c r="AD13"/>
  <c r="Y13"/>
  <c r="X13"/>
  <c r="Z13"/>
  <c r="V13"/>
  <c r="U13"/>
  <c r="W13"/>
  <c r="R13"/>
  <c r="Q13"/>
  <c r="S13"/>
  <c r="O13"/>
  <c r="K13"/>
  <c r="J13"/>
  <c r="L13"/>
  <c r="ER12"/>
  <c r="G12"/>
  <c r="H12"/>
  <c r="I12"/>
  <c r="N12"/>
  <c r="P12"/>
  <c r="AI12"/>
  <c r="AK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F12"/>
  <c r="AE12"/>
  <c r="AG12"/>
  <c r="AC12"/>
  <c r="AB12"/>
  <c r="AD12"/>
  <c r="Y12"/>
  <c r="X12"/>
  <c r="Z12"/>
  <c r="V12"/>
  <c r="U12"/>
  <c r="W12"/>
  <c r="R12"/>
  <c r="Q12"/>
  <c r="S12"/>
  <c r="O12"/>
  <c r="K12"/>
  <c r="J12"/>
  <c r="L12"/>
  <c r="ER11"/>
  <c r="U11"/>
  <c r="W11"/>
  <c r="AI11"/>
  <c r="AK11"/>
  <c r="AP11"/>
  <c r="AQ11"/>
  <c r="AR11"/>
  <c r="ES11"/>
  <c r="ET11"/>
  <c r="EU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M11"/>
  <c r="AL11"/>
  <c r="AN11"/>
  <c r="AJ11"/>
  <c r="AF11"/>
  <c r="AE11"/>
  <c r="AG11"/>
  <c r="AC11"/>
  <c r="AB11"/>
  <c r="AD11"/>
  <c r="Y11"/>
  <c r="X11"/>
  <c r="Z11"/>
  <c r="V11"/>
  <c r="R11"/>
  <c r="Q11"/>
  <c r="S11"/>
  <c r="O11"/>
  <c r="N11"/>
  <c r="P11"/>
  <c r="K11"/>
  <c r="J11"/>
  <c r="L11"/>
  <c r="H11"/>
  <c r="G11"/>
  <c r="I11"/>
  <c r="ER10"/>
  <c r="U10"/>
  <c r="V10"/>
  <c r="W10"/>
  <c r="AP10"/>
  <c r="AR10"/>
  <c r="BK10"/>
  <c r="BL10"/>
  <c r="BM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H10"/>
  <c r="BG10"/>
  <c r="BI10"/>
  <c r="BE10"/>
  <c r="BD10"/>
  <c r="BF10"/>
  <c r="BA10"/>
  <c r="AZ10"/>
  <c r="BB10"/>
  <c r="AX10"/>
  <c r="AW10"/>
  <c r="AY10"/>
  <c r="AT10"/>
  <c r="AS10"/>
  <c r="AU10"/>
  <c r="AQ10"/>
  <c r="AM10"/>
  <c r="AL10"/>
  <c r="AN10"/>
  <c r="AJ10"/>
  <c r="AI10"/>
  <c r="AK10"/>
  <c r="AF10"/>
  <c r="AE10"/>
  <c r="AG10"/>
  <c r="AC10"/>
  <c r="AB10"/>
  <c r="AD10"/>
  <c r="Y10"/>
  <c r="X10"/>
  <c r="Z10"/>
  <c r="R10"/>
  <c r="Q10"/>
  <c r="S10"/>
  <c r="O10"/>
  <c r="N10"/>
  <c r="P10"/>
  <c r="K10"/>
  <c r="J10"/>
  <c r="L10"/>
  <c r="H10"/>
  <c r="G10"/>
  <c r="I10"/>
  <c r="ER9"/>
  <c r="U9"/>
  <c r="W9"/>
  <c r="AI9"/>
  <c r="AK9"/>
  <c r="AP9"/>
  <c r="AR9"/>
  <c r="BD9"/>
  <c r="BF9"/>
  <c r="BR9"/>
  <c r="BT9"/>
  <c r="ES9"/>
  <c r="ET9"/>
  <c r="EU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O9"/>
  <c r="BN9"/>
  <c r="BP9"/>
  <c r="BL9"/>
  <c r="BK9"/>
  <c r="BM9"/>
  <c r="BH9"/>
  <c r="BG9"/>
  <c r="BI9"/>
  <c r="BE9"/>
  <c r="BA9"/>
  <c r="AZ9"/>
  <c r="BB9"/>
  <c r="AX9"/>
  <c r="AW9"/>
  <c r="AY9"/>
  <c r="AT9"/>
  <c r="AS9"/>
  <c r="AU9"/>
  <c r="AQ9"/>
  <c r="AM9"/>
  <c r="AL9"/>
  <c r="AN9"/>
  <c r="AJ9"/>
  <c r="AF9"/>
  <c r="AE9"/>
  <c r="AG9"/>
  <c r="AC9"/>
  <c r="AB9"/>
  <c r="AD9"/>
  <c r="Y9"/>
  <c r="X9"/>
  <c r="Z9"/>
  <c r="V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U7"/>
  <c r="V7"/>
  <c r="W7"/>
  <c r="BK7"/>
  <c r="BL7"/>
  <c r="BM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AC7"/>
  <c r="AB7"/>
  <c r="AD7"/>
  <c r="Y7"/>
  <c r="X7"/>
  <c r="Z7"/>
  <c r="R7"/>
  <c r="Q7"/>
  <c r="S7"/>
  <c r="O7"/>
  <c r="N7"/>
  <c r="P7"/>
  <c r="K7"/>
  <c r="J7"/>
  <c r="L7"/>
  <c r="H7"/>
  <c r="G7"/>
  <c r="I7"/>
  <c r="ER6"/>
  <c r="AI6"/>
  <c r="AJ6"/>
  <c r="AK6"/>
  <c r="AP6"/>
  <c r="AR6"/>
  <c r="BK6"/>
  <c r="BL6"/>
  <c r="BM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H6"/>
  <c r="BG6"/>
  <c r="BI6"/>
  <c r="BE6"/>
  <c r="BD6"/>
  <c r="BF6"/>
  <c r="BA6"/>
  <c r="AZ6"/>
  <c r="BB6"/>
  <c r="AX6"/>
  <c r="AW6"/>
  <c r="AY6"/>
  <c r="AT6"/>
  <c r="AS6"/>
  <c r="AU6"/>
  <c r="AQ6"/>
  <c r="AM6"/>
  <c r="AL6"/>
  <c r="AN6"/>
  <c r="AF6"/>
  <c r="AE6"/>
  <c r="AG6"/>
  <c r="AC6"/>
  <c r="AB6"/>
  <c r="AD6"/>
  <c r="Y6"/>
  <c r="X6"/>
  <c r="Z6"/>
  <c r="V6"/>
  <c r="U6"/>
  <c r="W6"/>
  <c r="R6"/>
  <c r="Q6"/>
  <c r="S6"/>
  <c r="O6"/>
  <c r="N6"/>
  <c r="P6"/>
  <c r="K6"/>
  <c r="J6"/>
  <c r="L6"/>
  <c r="H6"/>
  <c r="G6"/>
  <c r="I6"/>
  <c r="ER25" i="12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AI21"/>
  <c r="AJ21"/>
  <c r="AK21"/>
  <c r="AP21"/>
  <c r="AQ21"/>
  <c r="AR21"/>
  <c r="AW21"/>
  <c r="AX21"/>
  <c r="AY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T21"/>
  <c r="AS21"/>
  <c r="AU21"/>
  <c r="AM21"/>
  <c r="AL21"/>
  <c r="AN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AI20"/>
  <c r="AJ20"/>
  <c r="AK20"/>
  <c r="AP20"/>
  <c r="AR20"/>
  <c r="AW20"/>
  <c r="AX20"/>
  <c r="AY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T20"/>
  <c r="AS20"/>
  <c r="AU20"/>
  <c r="AQ20"/>
  <c r="AM20"/>
  <c r="AL20"/>
  <c r="AN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B19"/>
  <c r="AC19"/>
  <c r="AD19"/>
  <c r="AP19"/>
  <c r="AQ19"/>
  <c r="AR19"/>
  <c r="AW19"/>
  <c r="AX19"/>
  <c r="AY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T19"/>
  <c r="AS19"/>
  <c r="AU19"/>
  <c r="AM19"/>
  <c r="AL19"/>
  <c r="AN19"/>
  <c r="AJ19"/>
  <c r="AI19"/>
  <c r="AK19"/>
  <c r="AF19"/>
  <c r="AE19"/>
  <c r="AG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AI18"/>
  <c r="AK18"/>
  <c r="AP18"/>
  <c r="AQ18"/>
  <c r="AR18"/>
  <c r="AW18"/>
  <c r="AX18"/>
  <c r="AY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T18"/>
  <c r="AS18"/>
  <c r="AU18"/>
  <c r="AM18"/>
  <c r="AL18"/>
  <c r="AN18"/>
  <c r="AJ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AB17"/>
  <c r="AC17"/>
  <c r="AD17"/>
  <c r="AP17"/>
  <c r="AR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M17"/>
  <c r="AL17"/>
  <c r="AN17"/>
  <c r="AJ17"/>
  <c r="AI17"/>
  <c r="AK17"/>
  <c r="AF17"/>
  <c r="AE17"/>
  <c r="AG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AP16"/>
  <c r="AR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G15"/>
  <c r="I15"/>
  <c r="N15"/>
  <c r="P15"/>
  <c r="U15"/>
  <c r="W15"/>
  <c r="AP15"/>
  <c r="AQ15"/>
  <c r="AR15"/>
  <c r="BD15"/>
  <c r="BE15"/>
  <c r="BF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A15"/>
  <c r="AZ15"/>
  <c r="BB15"/>
  <c r="AX15"/>
  <c r="AW15"/>
  <c r="AY15"/>
  <c r="AT15"/>
  <c r="AS15"/>
  <c r="AU15"/>
  <c r="AM15"/>
  <c r="AL15"/>
  <c r="AJ15"/>
  <c r="AI15"/>
  <c r="AF15"/>
  <c r="AE15"/>
  <c r="AG15"/>
  <c r="AC15"/>
  <c r="AB15"/>
  <c r="AD15"/>
  <c r="Y15"/>
  <c r="X15"/>
  <c r="Z15"/>
  <c r="V15"/>
  <c r="R15"/>
  <c r="Q15"/>
  <c r="S15"/>
  <c r="O15"/>
  <c r="K15"/>
  <c r="J15"/>
  <c r="L15"/>
  <c r="H15"/>
  <c r="ER14"/>
  <c r="G14"/>
  <c r="H14"/>
  <c r="I14"/>
  <c r="N14"/>
  <c r="O14"/>
  <c r="P14"/>
  <c r="U14"/>
  <c r="W14"/>
  <c r="AI14"/>
  <c r="AJ14"/>
  <c r="AK14"/>
  <c r="AP14"/>
  <c r="AR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M14"/>
  <c r="AL14"/>
  <c r="AN14"/>
  <c r="AF14"/>
  <c r="AE14"/>
  <c r="AG14"/>
  <c r="AC14"/>
  <c r="AB14"/>
  <c r="AD14"/>
  <c r="Y14"/>
  <c r="X14"/>
  <c r="Z14"/>
  <c r="V14"/>
  <c r="R14"/>
  <c r="Q14"/>
  <c r="S14"/>
  <c r="K14"/>
  <c r="J14"/>
  <c r="L14"/>
  <c r="ER13"/>
  <c r="G13"/>
  <c r="H13"/>
  <c r="I13"/>
  <c r="N13"/>
  <c r="O13"/>
  <c r="P13"/>
  <c r="U13"/>
  <c r="W13"/>
  <c r="AI13"/>
  <c r="AJ13"/>
  <c r="AK13"/>
  <c r="AP13"/>
  <c r="AR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M13"/>
  <c r="AL13"/>
  <c r="AN13"/>
  <c r="AF13"/>
  <c r="AE13"/>
  <c r="AG13"/>
  <c r="AC13"/>
  <c r="AB13"/>
  <c r="AD13"/>
  <c r="Y13"/>
  <c r="X13"/>
  <c r="Z13"/>
  <c r="V13"/>
  <c r="R13"/>
  <c r="Q13"/>
  <c r="S13"/>
  <c r="K13"/>
  <c r="J13"/>
  <c r="L13"/>
  <c r="ER12"/>
  <c r="G12"/>
  <c r="I12"/>
  <c r="N12"/>
  <c r="O12"/>
  <c r="P12"/>
  <c r="AI12"/>
  <c r="AJ12"/>
  <c r="AK12"/>
  <c r="AP12"/>
  <c r="AR12"/>
  <c r="BK12"/>
  <c r="BL12"/>
  <c r="BM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Q12"/>
  <c r="AM12"/>
  <c r="AL12"/>
  <c r="AN12"/>
  <c r="AF12"/>
  <c r="AE12"/>
  <c r="AG12"/>
  <c r="AC12"/>
  <c r="AB12"/>
  <c r="AD12"/>
  <c r="Y12"/>
  <c r="X12"/>
  <c r="Z12"/>
  <c r="V12"/>
  <c r="U12"/>
  <c r="W12"/>
  <c r="R12"/>
  <c r="Q12"/>
  <c r="S12"/>
  <c r="K12"/>
  <c r="J12"/>
  <c r="L12"/>
  <c r="H12"/>
  <c r="ER11"/>
  <c r="N11"/>
  <c r="P11"/>
  <c r="G11"/>
  <c r="I11"/>
  <c r="AI11"/>
  <c r="AJ11"/>
  <c r="AK11"/>
  <c r="AP11"/>
  <c r="AR11"/>
  <c r="BK11"/>
  <c r="BL11"/>
  <c r="BM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H11"/>
  <c r="BG11"/>
  <c r="BI11"/>
  <c r="BE11"/>
  <c r="BD11"/>
  <c r="BF11"/>
  <c r="BA11"/>
  <c r="AZ11"/>
  <c r="BB11"/>
  <c r="AX11"/>
  <c r="AW11"/>
  <c r="AY11"/>
  <c r="AT11"/>
  <c r="AS11"/>
  <c r="AU11"/>
  <c r="AQ11"/>
  <c r="AM11"/>
  <c r="AL11"/>
  <c r="AN11"/>
  <c r="AF11"/>
  <c r="AE11"/>
  <c r="AG11"/>
  <c r="AC11"/>
  <c r="AB11"/>
  <c r="AD11"/>
  <c r="Y11"/>
  <c r="X11"/>
  <c r="Z11"/>
  <c r="V11"/>
  <c r="U11"/>
  <c r="W11"/>
  <c r="R11"/>
  <c r="Q11"/>
  <c r="S11"/>
  <c r="O11"/>
  <c r="K11"/>
  <c r="J11"/>
  <c r="L11"/>
  <c r="H11"/>
  <c r="ER10"/>
  <c r="G10"/>
  <c r="H10"/>
  <c r="I10"/>
  <c r="N10"/>
  <c r="O10"/>
  <c r="P10"/>
  <c r="U10"/>
  <c r="V10"/>
  <c r="W10"/>
  <c r="AB10"/>
  <c r="AC10"/>
  <c r="AD10"/>
  <c r="AP10"/>
  <c r="AR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M10"/>
  <c r="AL10"/>
  <c r="AN10"/>
  <c r="AJ10"/>
  <c r="AI10"/>
  <c r="AK10"/>
  <c r="AF10"/>
  <c r="AE10"/>
  <c r="AG10"/>
  <c r="Y10"/>
  <c r="X10"/>
  <c r="Z10"/>
  <c r="R10"/>
  <c r="Q10"/>
  <c r="S10"/>
  <c r="K10"/>
  <c r="J10"/>
  <c r="L10"/>
  <c r="ER9"/>
  <c r="G9"/>
  <c r="H9"/>
  <c r="I9"/>
  <c r="N9"/>
  <c r="O9"/>
  <c r="P9"/>
  <c r="U9"/>
  <c r="W9"/>
  <c r="AP9"/>
  <c r="AQ9"/>
  <c r="AR9"/>
  <c r="BD9"/>
  <c r="BE9"/>
  <c r="BF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A9"/>
  <c r="AZ9"/>
  <c r="BB9"/>
  <c r="AX9"/>
  <c r="AW9"/>
  <c r="AY9"/>
  <c r="AT9"/>
  <c r="AS9"/>
  <c r="AU9"/>
  <c r="AM9"/>
  <c r="AL9"/>
  <c r="AN9"/>
  <c r="AJ9"/>
  <c r="AI9"/>
  <c r="AK9"/>
  <c r="AF9"/>
  <c r="AE9"/>
  <c r="AG9"/>
  <c r="AC9"/>
  <c r="AB9"/>
  <c r="AD9"/>
  <c r="Y9"/>
  <c r="X9"/>
  <c r="Z9"/>
  <c r="V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V8"/>
  <c r="U8"/>
  <c r="W8"/>
  <c r="R8"/>
  <c r="Q8"/>
  <c r="S8"/>
  <c r="O8"/>
  <c r="N8"/>
  <c r="P8"/>
  <c r="K8"/>
  <c r="J8"/>
  <c r="L8"/>
  <c r="H8"/>
  <c r="G8"/>
  <c r="I8"/>
  <c r="ER7"/>
  <c r="AI7"/>
  <c r="AJ7"/>
  <c r="AK7"/>
  <c r="AP7"/>
  <c r="AR7"/>
  <c r="AW7"/>
  <c r="AX7"/>
  <c r="AY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T7"/>
  <c r="AS7"/>
  <c r="AU7"/>
  <c r="AQ7"/>
  <c r="AM7"/>
  <c r="AL7"/>
  <c r="AN7"/>
  <c r="AF7"/>
  <c r="AE7"/>
  <c r="AG7"/>
  <c r="AC7"/>
  <c r="AB7"/>
  <c r="AD7"/>
  <c r="Y7"/>
  <c r="X7"/>
  <c r="Z7"/>
  <c r="V7"/>
  <c r="U7"/>
  <c r="W7"/>
  <c r="R7"/>
  <c r="Q7"/>
  <c r="S7"/>
  <c r="O7"/>
  <c r="N7"/>
  <c r="P7"/>
  <c r="K7"/>
  <c r="J7"/>
  <c r="L7"/>
  <c r="H7"/>
  <c r="G7"/>
  <c r="I7"/>
  <c r="ER6"/>
  <c r="N6"/>
  <c r="O6"/>
  <c r="P6"/>
  <c r="AB6"/>
  <c r="AC6"/>
  <c r="AD6"/>
  <c r="AI6"/>
  <c r="AJ6"/>
  <c r="AK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Y6"/>
  <c r="X6"/>
  <c r="Z6"/>
  <c r="V6"/>
  <c r="U6"/>
  <c r="W6"/>
  <c r="R6"/>
  <c r="Q6"/>
  <c r="S6"/>
  <c r="K6"/>
  <c r="J6"/>
  <c r="L6"/>
  <c r="H6"/>
  <c r="G6"/>
  <c r="I6"/>
  <c r="ER25" i="11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AI20"/>
  <c r="AJ20"/>
  <c r="AK20"/>
  <c r="AP20"/>
  <c r="AR20"/>
  <c r="BD20"/>
  <c r="BE20"/>
  <c r="BF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A20"/>
  <c r="AZ20"/>
  <c r="BB20"/>
  <c r="AX20"/>
  <c r="AW20"/>
  <c r="AY20"/>
  <c r="AT20"/>
  <c r="AS20"/>
  <c r="AU20"/>
  <c r="AQ20"/>
  <c r="AM20"/>
  <c r="AL20"/>
  <c r="AN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I19"/>
  <c r="AJ19"/>
  <c r="AK19"/>
  <c r="AP19"/>
  <c r="AR19"/>
  <c r="BD19"/>
  <c r="BF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A19"/>
  <c r="AZ19"/>
  <c r="BB19"/>
  <c r="AX19"/>
  <c r="AW19"/>
  <c r="AY19"/>
  <c r="AT19"/>
  <c r="AS19"/>
  <c r="AU19"/>
  <c r="AQ19"/>
  <c r="AM19"/>
  <c r="AL19"/>
  <c r="AN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G18"/>
  <c r="H18"/>
  <c r="I18"/>
  <c r="AP18"/>
  <c r="AR18"/>
  <c r="AW18"/>
  <c r="AY18"/>
  <c r="BD18"/>
  <c r="BF18"/>
  <c r="BK18"/>
  <c r="BM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H18"/>
  <c r="BG18"/>
  <c r="BI18"/>
  <c r="BE18"/>
  <c r="BA18"/>
  <c r="AZ18"/>
  <c r="BB18"/>
  <c r="AX18"/>
  <c r="AT18"/>
  <c r="AS18"/>
  <c r="AU18"/>
  <c r="AQ18"/>
  <c r="AM18"/>
  <c r="AL18"/>
  <c r="AN18"/>
  <c r="AJ18"/>
  <c r="AI18"/>
  <c r="AK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ER17"/>
  <c r="U17"/>
  <c r="V17"/>
  <c r="W17"/>
  <c r="AP17"/>
  <c r="AQ17"/>
  <c r="AR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M17"/>
  <c r="AL17"/>
  <c r="AN17"/>
  <c r="AJ17"/>
  <c r="AI17"/>
  <c r="AK17"/>
  <c r="AF17"/>
  <c r="AE17"/>
  <c r="AG17"/>
  <c r="AC17"/>
  <c r="AB17"/>
  <c r="AD17"/>
  <c r="Y17"/>
  <c r="X17"/>
  <c r="Z17"/>
  <c r="R17"/>
  <c r="Q17"/>
  <c r="S17"/>
  <c r="O17"/>
  <c r="N17"/>
  <c r="P17"/>
  <c r="K17"/>
  <c r="J17"/>
  <c r="L17"/>
  <c r="H17"/>
  <c r="G17"/>
  <c r="I17"/>
  <c r="ER16"/>
  <c r="N16"/>
  <c r="P16"/>
  <c r="U16"/>
  <c r="W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R16"/>
  <c r="Q16"/>
  <c r="S16"/>
  <c r="O16"/>
  <c r="K16"/>
  <c r="J16"/>
  <c r="L16"/>
  <c r="H16"/>
  <c r="G16"/>
  <c r="I16"/>
  <c r="ER15"/>
  <c r="AI15"/>
  <c r="AJ15"/>
  <c r="AK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F15"/>
  <c r="AE15"/>
  <c r="AG15"/>
  <c r="AC15"/>
  <c r="AB15"/>
  <c r="AD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N14"/>
  <c r="O14"/>
  <c r="P14"/>
  <c r="AB14"/>
  <c r="AC14"/>
  <c r="AD14"/>
  <c r="AW14"/>
  <c r="AX14"/>
  <c r="AY14"/>
  <c r="BK14"/>
  <c r="BM14"/>
  <c r="G14"/>
  <c r="I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H14"/>
  <c r="BG14"/>
  <c r="BI14"/>
  <c r="BE14"/>
  <c r="BD14"/>
  <c r="BF14"/>
  <c r="BA14"/>
  <c r="AZ14"/>
  <c r="BB14"/>
  <c r="AT14"/>
  <c r="AS14"/>
  <c r="AU14"/>
  <c r="AQ14"/>
  <c r="AP14"/>
  <c r="AR14"/>
  <c r="AM14"/>
  <c r="AL14"/>
  <c r="AN14"/>
  <c r="AJ14"/>
  <c r="AI14"/>
  <c r="AK14"/>
  <c r="AF14"/>
  <c r="AE14"/>
  <c r="AG14"/>
  <c r="Y14"/>
  <c r="X14"/>
  <c r="Z14"/>
  <c r="V14"/>
  <c r="U14"/>
  <c r="W14"/>
  <c r="R14"/>
  <c r="Q14"/>
  <c r="S14"/>
  <c r="K14"/>
  <c r="J14"/>
  <c r="L14"/>
  <c r="H14"/>
  <c r="ER13"/>
  <c r="G13"/>
  <c r="H13"/>
  <c r="I13"/>
  <c r="N13"/>
  <c r="O13"/>
  <c r="P13"/>
  <c r="AB13"/>
  <c r="AC13"/>
  <c r="AD13"/>
  <c r="AI13"/>
  <c r="AJ13"/>
  <c r="AK13"/>
  <c r="BD13"/>
  <c r="BE13"/>
  <c r="BF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A13"/>
  <c r="AZ13"/>
  <c r="BB13"/>
  <c r="AX13"/>
  <c r="AW13"/>
  <c r="AY13"/>
  <c r="AT13"/>
  <c r="AS13"/>
  <c r="AU13"/>
  <c r="AQ13"/>
  <c r="AP13"/>
  <c r="AR13"/>
  <c r="AM13"/>
  <c r="AL13"/>
  <c r="AN13"/>
  <c r="AF13"/>
  <c r="AE13"/>
  <c r="AG13"/>
  <c r="Y13"/>
  <c r="X13"/>
  <c r="Z13"/>
  <c r="V13"/>
  <c r="U13"/>
  <c r="W13"/>
  <c r="R13"/>
  <c r="Q13"/>
  <c r="S13"/>
  <c r="K13"/>
  <c r="J13"/>
  <c r="L13"/>
  <c r="ER12"/>
  <c r="G12"/>
  <c r="H12"/>
  <c r="I12"/>
  <c r="AB12"/>
  <c r="AC12"/>
  <c r="AD12"/>
  <c r="BD12"/>
  <c r="BE12"/>
  <c r="BF12"/>
  <c r="BK12"/>
  <c r="BL12"/>
  <c r="BM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V12"/>
  <c r="U12"/>
  <c r="W12"/>
  <c r="R12"/>
  <c r="Q12"/>
  <c r="S12"/>
  <c r="O12"/>
  <c r="N12"/>
  <c r="P12"/>
  <c r="K12"/>
  <c r="J12"/>
  <c r="L12"/>
  <c r="ER11"/>
  <c r="G11"/>
  <c r="I11"/>
  <c r="N11"/>
  <c r="O11"/>
  <c r="P11"/>
  <c r="AB11"/>
  <c r="AC11"/>
  <c r="AD11"/>
  <c r="BD11"/>
  <c r="BF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Y11"/>
  <c r="X11"/>
  <c r="Z11"/>
  <c r="V11"/>
  <c r="U11"/>
  <c r="W11"/>
  <c r="R11"/>
  <c r="Q11"/>
  <c r="S11"/>
  <c r="K11"/>
  <c r="J11"/>
  <c r="L11"/>
  <c r="H11"/>
  <c r="ER10"/>
  <c r="G10"/>
  <c r="H10"/>
  <c r="I10"/>
  <c r="N10"/>
  <c r="O10"/>
  <c r="P10"/>
  <c r="U10"/>
  <c r="W10"/>
  <c r="AB10"/>
  <c r="AC10"/>
  <c r="AD10"/>
  <c r="AI10"/>
  <c r="AJ10"/>
  <c r="AK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F10"/>
  <c r="AE10"/>
  <c r="AG10"/>
  <c r="Y10"/>
  <c r="X10"/>
  <c r="Z10"/>
  <c r="V10"/>
  <c r="R10"/>
  <c r="Q10"/>
  <c r="S10"/>
  <c r="K10"/>
  <c r="J10"/>
  <c r="L10"/>
  <c r="ER9"/>
  <c r="G9"/>
  <c r="H9"/>
  <c r="I9"/>
  <c r="N9"/>
  <c r="O9"/>
  <c r="P9"/>
  <c r="AB9"/>
  <c r="AC9"/>
  <c r="AD9"/>
  <c r="BK9"/>
  <c r="BL9"/>
  <c r="BM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Y9"/>
  <c r="X9"/>
  <c r="Z9"/>
  <c r="V9"/>
  <c r="U9"/>
  <c r="W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V7"/>
  <c r="W7"/>
  <c r="AB7"/>
  <c r="AC7"/>
  <c r="AD7"/>
  <c r="AI7"/>
  <c r="AJ7"/>
  <c r="AK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F7"/>
  <c r="AE7"/>
  <c r="AG7"/>
  <c r="Y7"/>
  <c r="X7"/>
  <c r="Z7"/>
  <c r="R7"/>
  <c r="Q7"/>
  <c r="S7"/>
  <c r="K7"/>
  <c r="J7"/>
  <c r="L7"/>
  <c r="ER6"/>
  <c r="G6"/>
  <c r="H6"/>
  <c r="I6"/>
  <c r="N6"/>
  <c r="O6"/>
  <c r="P6"/>
  <c r="U6"/>
  <c r="V6"/>
  <c r="W6"/>
  <c r="AB6"/>
  <c r="AC6"/>
  <c r="AD6"/>
  <c r="AI6"/>
  <c r="AK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F6"/>
  <c r="AE6"/>
  <c r="AG6"/>
  <c r="Y6"/>
  <c r="X6"/>
  <c r="Z6"/>
  <c r="R6"/>
  <c r="Q6"/>
  <c r="S6"/>
  <c r="K6"/>
  <c r="J6"/>
  <c r="L6"/>
  <c r="ER25" i="10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AI22"/>
  <c r="AJ22"/>
  <c r="AK22"/>
  <c r="AP22"/>
  <c r="AQ22"/>
  <c r="AR22"/>
  <c r="AW22"/>
  <c r="AX22"/>
  <c r="AY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T22"/>
  <c r="AS22"/>
  <c r="AU22"/>
  <c r="AM22"/>
  <c r="AL22"/>
  <c r="AN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AI21"/>
  <c r="AJ21"/>
  <c r="AK21"/>
  <c r="AP21"/>
  <c r="AQ21"/>
  <c r="AR21"/>
  <c r="BK21"/>
  <c r="BL21"/>
  <c r="BM21"/>
  <c r="BR21"/>
  <c r="BS21"/>
  <c r="BT21"/>
  <c r="BY21"/>
  <c r="BZ21"/>
  <c r="CA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V21"/>
  <c r="BU21"/>
  <c r="BW21"/>
  <c r="BO21"/>
  <c r="BN21"/>
  <c r="BP21"/>
  <c r="BH21"/>
  <c r="BG21"/>
  <c r="BI21"/>
  <c r="BE21"/>
  <c r="BD21"/>
  <c r="BF21"/>
  <c r="BA21"/>
  <c r="AZ21"/>
  <c r="BB21"/>
  <c r="AX21"/>
  <c r="AW21"/>
  <c r="AY21"/>
  <c r="AT21"/>
  <c r="AS21"/>
  <c r="AU21"/>
  <c r="AM21"/>
  <c r="AL21"/>
  <c r="AN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AI20"/>
  <c r="AJ20"/>
  <c r="AK20"/>
  <c r="AP20"/>
  <c r="AR20"/>
  <c r="AW20"/>
  <c r="AX20"/>
  <c r="AY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T20"/>
  <c r="AS20"/>
  <c r="AU20"/>
  <c r="AQ20"/>
  <c r="AM20"/>
  <c r="AL20"/>
  <c r="AN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P19"/>
  <c r="AR19"/>
  <c r="BD19"/>
  <c r="BE19"/>
  <c r="BF19"/>
  <c r="BY19"/>
  <c r="BZ19"/>
  <c r="CA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Q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AP18"/>
  <c r="AR18"/>
  <c r="BD18"/>
  <c r="BE18"/>
  <c r="BF18"/>
  <c r="AB18"/>
  <c r="AC18"/>
  <c r="AD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Q18"/>
  <c r="AM18"/>
  <c r="AL18"/>
  <c r="AN18"/>
  <c r="AJ18"/>
  <c r="AI18"/>
  <c r="AK18"/>
  <c r="AF18"/>
  <c r="AE18"/>
  <c r="AG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AI17"/>
  <c r="AJ17"/>
  <c r="AK17"/>
  <c r="AP17"/>
  <c r="AQ17"/>
  <c r="AR17"/>
  <c r="AW17"/>
  <c r="AX17"/>
  <c r="AY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T17"/>
  <c r="AS17"/>
  <c r="AU17"/>
  <c r="AM17"/>
  <c r="AL17"/>
  <c r="AN17"/>
  <c r="AF17"/>
  <c r="AE17"/>
  <c r="AG17"/>
  <c r="AC17"/>
  <c r="AB17"/>
  <c r="AD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G16"/>
  <c r="H16"/>
  <c r="I16"/>
  <c r="N16"/>
  <c r="O16"/>
  <c r="P16"/>
  <c r="U16"/>
  <c r="V16"/>
  <c r="W16"/>
  <c r="AI16"/>
  <c r="AJ16"/>
  <c r="AK16"/>
  <c r="AB16"/>
  <c r="AC16"/>
  <c r="AD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Y16"/>
  <c r="X16"/>
  <c r="Z16"/>
  <c r="R16"/>
  <c r="Q16"/>
  <c r="S16"/>
  <c r="K16"/>
  <c r="J16"/>
  <c r="L16"/>
  <c r="ER15"/>
  <c r="G15"/>
  <c r="H15"/>
  <c r="I15"/>
  <c r="N15"/>
  <c r="P15"/>
  <c r="U15"/>
  <c r="W15"/>
  <c r="AI15"/>
  <c r="AJ15"/>
  <c r="AK15"/>
  <c r="AB15"/>
  <c r="AC15"/>
  <c r="AD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F15"/>
  <c r="AE15"/>
  <c r="AG15"/>
  <c r="Y15"/>
  <c r="X15"/>
  <c r="Z15"/>
  <c r="V15"/>
  <c r="R15"/>
  <c r="Q15"/>
  <c r="S15"/>
  <c r="O15"/>
  <c r="K15"/>
  <c r="J15"/>
  <c r="L15"/>
  <c r="ER14"/>
  <c r="G14"/>
  <c r="H14"/>
  <c r="I14"/>
  <c r="N14"/>
  <c r="O14"/>
  <c r="P14"/>
  <c r="U14"/>
  <c r="V14"/>
  <c r="W14"/>
  <c r="AI14"/>
  <c r="AJ14"/>
  <c r="AK14"/>
  <c r="AB14"/>
  <c r="AC14"/>
  <c r="AD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F14"/>
  <c r="AE14"/>
  <c r="AG14"/>
  <c r="Y14"/>
  <c r="X14"/>
  <c r="Z14"/>
  <c r="R14"/>
  <c r="Q14"/>
  <c r="S14"/>
  <c r="K14"/>
  <c r="J14"/>
  <c r="L14"/>
  <c r="ER13"/>
  <c r="G13"/>
  <c r="H13"/>
  <c r="I13"/>
  <c r="N13"/>
  <c r="O13"/>
  <c r="P13"/>
  <c r="U13"/>
  <c r="V13"/>
  <c r="W13"/>
  <c r="BK13"/>
  <c r="BL13"/>
  <c r="BM13"/>
  <c r="AI13"/>
  <c r="AJ13"/>
  <c r="AK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F13"/>
  <c r="AE13"/>
  <c r="AG13"/>
  <c r="AC13"/>
  <c r="AB13"/>
  <c r="AD13"/>
  <c r="Y13"/>
  <c r="X13"/>
  <c r="Z13"/>
  <c r="R13"/>
  <c r="Q13"/>
  <c r="S13"/>
  <c r="K13"/>
  <c r="J13"/>
  <c r="L13"/>
  <c r="ER12"/>
  <c r="G12"/>
  <c r="H12"/>
  <c r="I12"/>
  <c r="N12"/>
  <c r="P12"/>
  <c r="U12"/>
  <c r="V12"/>
  <c r="W12"/>
  <c r="AI12"/>
  <c r="AJ12"/>
  <c r="AK12"/>
  <c r="AP12"/>
  <c r="AQ12"/>
  <c r="AR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M12"/>
  <c r="AL12"/>
  <c r="AN12"/>
  <c r="AF12"/>
  <c r="AE12"/>
  <c r="AG12"/>
  <c r="AC12"/>
  <c r="AB12"/>
  <c r="AD12"/>
  <c r="Y12"/>
  <c r="X12"/>
  <c r="Z12"/>
  <c r="R12"/>
  <c r="Q12"/>
  <c r="S12"/>
  <c r="O12"/>
  <c r="K12"/>
  <c r="J12"/>
  <c r="L12"/>
  <c r="ER11"/>
  <c r="G11"/>
  <c r="H11"/>
  <c r="I11"/>
  <c r="N11"/>
  <c r="O11"/>
  <c r="P11"/>
  <c r="U11"/>
  <c r="V11"/>
  <c r="W11"/>
  <c r="AI11"/>
  <c r="AJ11"/>
  <c r="AK11"/>
  <c r="AB11"/>
  <c r="AC11"/>
  <c r="AD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F11"/>
  <c r="AE11"/>
  <c r="AG11"/>
  <c r="Y11"/>
  <c r="X11"/>
  <c r="Z11"/>
  <c r="R11"/>
  <c r="Q11"/>
  <c r="S11"/>
  <c r="K11"/>
  <c r="J11"/>
  <c r="L11"/>
  <c r="ER10"/>
  <c r="G10"/>
  <c r="H10"/>
  <c r="I10"/>
  <c r="N10"/>
  <c r="O10"/>
  <c r="P10"/>
  <c r="U10"/>
  <c r="W10"/>
  <c r="AI10"/>
  <c r="AJ10"/>
  <c r="AK10"/>
  <c r="AB10"/>
  <c r="AC10"/>
  <c r="AD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F10"/>
  <c r="AE10"/>
  <c r="AG10"/>
  <c r="Y10"/>
  <c r="X10"/>
  <c r="Z10"/>
  <c r="V10"/>
  <c r="R10"/>
  <c r="Q10"/>
  <c r="S10"/>
  <c r="K10"/>
  <c r="J10"/>
  <c r="L10"/>
  <c r="ER9"/>
  <c r="G9"/>
  <c r="H9"/>
  <c r="I9"/>
  <c r="N9"/>
  <c r="O9"/>
  <c r="P9"/>
  <c r="U9"/>
  <c r="W9"/>
  <c r="AI9"/>
  <c r="AK9"/>
  <c r="AB9"/>
  <c r="AC9"/>
  <c r="AD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J9"/>
  <c r="AF9"/>
  <c r="AE9"/>
  <c r="AG9"/>
  <c r="Y9"/>
  <c r="X9"/>
  <c r="Z9"/>
  <c r="V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W7"/>
  <c r="AI7"/>
  <c r="AJ7"/>
  <c r="AK7"/>
  <c r="BK7"/>
  <c r="BM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F7"/>
  <c r="AE7"/>
  <c r="AG7"/>
  <c r="AC7"/>
  <c r="AB7"/>
  <c r="AD7"/>
  <c r="Y7"/>
  <c r="X7"/>
  <c r="Z7"/>
  <c r="V7"/>
  <c r="R7"/>
  <c r="Q7"/>
  <c r="S7"/>
  <c r="K7"/>
  <c r="J7"/>
  <c r="L7"/>
  <c r="ER6"/>
  <c r="G6"/>
  <c r="H6"/>
  <c r="I6"/>
  <c r="N6"/>
  <c r="O6"/>
  <c r="P6"/>
  <c r="U6"/>
  <c r="V6"/>
  <c r="W6"/>
  <c r="AI6"/>
  <c r="AJ6"/>
  <c r="AK6"/>
  <c r="AB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AC6"/>
  <c r="Y6"/>
  <c r="X6"/>
  <c r="Z6"/>
  <c r="R6"/>
  <c r="Q6"/>
  <c r="S6"/>
  <c r="K6"/>
  <c r="J6"/>
  <c r="L6"/>
  <c r="ER25" i="9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AI23"/>
  <c r="AK23"/>
  <c r="BR23"/>
  <c r="BT23"/>
  <c r="AB23"/>
  <c r="AC23"/>
  <c r="AD23"/>
  <c r="ES23"/>
  <c r="ET23"/>
  <c r="EU23"/>
  <c r="EV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F23"/>
  <c r="AE23"/>
  <c r="AG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AP22"/>
  <c r="AQ22"/>
  <c r="AR22"/>
  <c r="BD22"/>
  <c r="BE22"/>
  <c r="BF22"/>
  <c r="BR22"/>
  <c r="BS22"/>
  <c r="BT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O22"/>
  <c r="BN22"/>
  <c r="BP22"/>
  <c r="BL22"/>
  <c r="BK22"/>
  <c r="BM22"/>
  <c r="BH22"/>
  <c r="BG22"/>
  <c r="BI22"/>
  <c r="BA22"/>
  <c r="AZ22"/>
  <c r="BB22"/>
  <c r="AX22"/>
  <c r="AW22"/>
  <c r="AY22"/>
  <c r="AT22"/>
  <c r="AS22"/>
  <c r="AU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AP21"/>
  <c r="AQ21"/>
  <c r="AR21"/>
  <c r="AB21"/>
  <c r="AC21"/>
  <c r="AD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M21"/>
  <c r="AL21"/>
  <c r="AN21"/>
  <c r="AJ21"/>
  <c r="AI21"/>
  <c r="AK21"/>
  <c r="AF21"/>
  <c r="AE21"/>
  <c r="AG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U20"/>
  <c r="W20"/>
  <c r="BR20"/>
  <c r="BT20"/>
  <c r="AB20"/>
  <c r="AC20"/>
  <c r="AD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Y20"/>
  <c r="X20"/>
  <c r="Z20"/>
  <c r="V20"/>
  <c r="R20"/>
  <c r="Q20"/>
  <c r="S20"/>
  <c r="O20"/>
  <c r="N20"/>
  <c r="P20"/>
  <c r="K20"/>
  <c r="J20"/>
  <c r="L20"/>
  <c r="H20"/>
  <c r="G20"/>
  <c r="I20"/>
  <c r="ER19"/>
  <c r="U19"/>
  <c r="V19"/>
  <c r="W19"/>
  <c r="AP19"/>
  <c r="AQ19"/>
  <c r="AR19"/>
  <c r="BD19"/>
  <c r="BE19"/>
  <c r="BF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M19"/>
  <c r="AL19"/>
  <c r="AN19"/>
  <c r="AJ19"/>
  <c r="AI19"/>
  <c r="AK19"/>
  <c r="AF19"/>
  <c r="AE19"/>
  <c r="AG19"/>
  <c r="AC19"/>
  <c r="AB19"/>
  <c r="AD19"/>
  <c r="Y19"/>
  <c r="X19"/>
  <c r="Z19"/>
  <c r="R19"/>
  <c r="Q19"/>
  <c r="S19"/>
  <c r="O19"/>
  <c r="N19"/>
  <c r="P19"/>
  <c r="K19"/>
  <c r="J19"/>
  <c r="L19"/>
  <c r="H19"/>
  <c r="G19"/>
  <c r="I19"/>
  <c r="ER18"/>
  <c r="AP18"/>
  <c r="AQ18"/>
  <c r="AR18"/>
  <c r="BR18"/>
  <c r="BS18"/>
  <c r="BT18"/>
  <c r="AB18"/>
  <c r="AC18"/>
  <c r="AD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M18"/>
  <c r="AL18"/>
  <c r="AN18"/>
  <c r="AJ18"/>
  <c r="AI18"/>
  <c r="AK18"/>
  <c r="AF18"/>
  <c r="AE18"/>
  <c r="AG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G17"/>
  <c r="H17"/>
  <c r="I17"/>
  <c r="U17"/>
  <c r="W17"/>
  <c r="BD17"/>
  <c r="BE17"/>
  <c r="BF17"/>
  <c r="BY17"/>
  <c r="BZ17"/>
  <c r="CA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V17"/>
  <c r="BU17"/>
  <c r="BW17"/>
  <c r="BS17"/>
  <c r="BR17"/>
  <c r="BT17"/>
  <c r="BO17"/>
  <c r="BN17"/>
  <c r="BP17"/>
  <c r="BL17"/>
  <c r="BK17"/>
  <c r="BM17"/>
  <c r="BH17"/>
  <c r="BG17"/>
  <c r="BI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AC17"/>
  <c r="AB17"/>
  <c r="AD17"/>
  <c r="Y17"/>
  <c r="X17"/>
  <c r="Z17"/>
  <c r="V17"/>
  <c r="R17"/>
  <c r="Q17"/>
  <c r="S17"/>
  <c r="O17"/>
  <c r="N17"/>
  <c r="P17"/>
  <c r="K17"/>
  <c r="J17"/>
  <c r="L17"/>
  <c r="ER16"/>
  <c r="U16"/>
  <c r="V16"/>
  <c r="W16"/>
  <c r="AI16"/>
  <c r="AJ16"/>
  <c r="AK16"/>
  <c r="BR16"/>
  <c r="BT16"/>
  <c r="AB16"/>
  <c r="AC16"/>
  <c r="AD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Y16"/>
  <c r="X16"/>
  <c r="Z16"/>
  <c r="R16"/>
  <c r="Q16"/>
  <c r="S16"/>
  <c r="O16"/>
  <c r="N16"/>
  <c r="P16"/>
  <c r="K16"/>
  <c r="J16"/>
  <c r="L16"/>
  <c r="H16"/>
  <c r="G16"/>
  <c r="I16"/>
  <c r="ER15"/>
  <c r="AI15"/>
  <c r="AK15"/>
  <c r="AP15"/>
  <c r="AR15"/>
  <c r="BR15"/>
  <c r="BS15"/>
  <c r="BT15"/>
  <c r="AB15"/>
  <c r="AC15"/>
  <c r="AD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M15"/>
  <c r="AL15"/>
  <c r="AN15"/>
  <c r="AJ15"/>
  <c r="AF15"/>
  <c r="AE15"/>
  <c r="AG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U14"/>
  <c r="V14"/>
  <c r="W14"/>
  <c r="CF14"/>
  <c r="CG14"/>
  <c r="CH14"/>
  <c r="AB14"/>
  <c r="AC14"/>
  <c r="AD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Y14"/>
  <c r="X14"/>
  <c r="Z14"/>
  <c r="R14"/>
  <c r="Q14"/>
  <c r="S14"/>
  <c r="O14"/>
  <c r="N14"/>
  <c r="P14"/>
  <c r="K14"/>
  <c r="J14"/>
  <c r="L14"/>
  <c r="H14"/>
  <c r="G14"/>
  <c r="I14"/>
  <c r="ER13"/>
  <c r="N13"/>
  <c r="O13"/>
  <c r="P13"/>
  <c r="U13"/>
  <c r="W13"/>
  <c r="AB13"/>
  <c r="AC13"/>
  <c r="AD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Y13"/>
  <c r="X13"/>
  <c r="Z13"/>
  <c r="V13"/>
  <c r="R13"/>
  <c r="Q13"/>
  <c r="S13"/>
  <c r="K13"/>
  <c r="J13"/>
  <c r="L13"/>
  <c r="H13"/>
  <c r="G13"/>
  <c r="I13"/>
  <c r="ER12"/>
  <c r="AP12"/>
  <c r="AQ12"/>
  <c r="AR12"/>
  <c r="BD12"/>
  <c r="BE12"/>
  <c r="BF12"/>
  <c r="BY12"/>
  <c r="BZ12"/>
  <c r="CA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V12"/>
  <c r="BU12"/>
  <c r="BW12"/>
  <c r="BS12"/>
  <c r="BR12"/>
  <c r="BT12"/>
  <c r="BO12"/>
  <c r="BN12"/>
  <c r="BP12"/>
  <c r="BL12"/>
  <c r="BK12"/>
  <c r="BM12"/>
  <c r="BH12"/>
  <c r="BG12"/>
  <c r="BI12"/>
  <c r="BA12"/>
  <c r="AZ12"/>
  <c r="BB12"/>
  <c r="AX12"/>
  <c r="AW12"/>
  <c r="AY12"/>
  <c r="AT12"/>
  <c r="AS12"/>
  <c r="AU12"/>
  <c r="AM12"/>
  <c r="AL12"/>
  <c r="AN12"/>
  <c r="AJ12"/>
  <c r="AI12"/>
  <c r="AK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AW11"/>
  <c r="AX11"/>
  <c r="AY11"/>
  <c r="BK11"/>
  <c r="BL11"/>
  <c r="BM11"/>
  <c r="BY11"/>
  <c r="BZ11"/>
  <c r="CA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V11"/>
  <c r="BU11"/>
  <c r="BW11"/>
  <c r="BS11"/>
  <c r="BR11"/>
  <c r="BT11"/>
  <c r="BO11"/>
  <c r="BN11"/>
  <c r="BP11"/>
  <c r="BH11"/>
  <c r="BG11"/>
  <c r="BI11"/>
  <c r="BE11"/>
  <c r="BD11"/>
  <c r="BF11"/>
  <c r="BA11"/>
  <c r="AZ11"/>
  <c r="BB11"/>
  <c r="AT11"/>
  <c r="AS11"/>
  <c r="AU11"/>
  <c r="AQ11"/>
  <c r="AP11"/>
  <c r="AR11"/>
  <c r="AM11"/>
  <c r="AL11"/>
  <c r="AN11"/>
  <c r="AJ11"/>
  <c r="AI11"/>
  <c r="AK11"/>
  <c r="AF11"/>
  <c r="AE11"/>
  <c r="AG11"/>
  <c r="AC11"/>
  <c r="AB11"/>
  <c r="AD11"/>
  <c r="Y11"/>
  <c r="X11"/>
  <c r="Z11"/>
  <c r="V11"/>
  <c r="U11"/>
  <c r="W11"/>
  <c r="R11"/>
  <c r="Q11"/>
  <c r="S11"/>
  <c r="O11"/>
  <c r="N11"/>
  <c r="P11"/>
  <c r="K11"/>
  <c r="J11"/>
  <c r="L11"/>
  <c r="H11"/>
  <c r="G11"/>
  <c r="I11"/>
  <c r="ER10"/>
  <c r="AI10"/>
  <c r="AJ10"/>
  <c r="AK10"/>
  <c r="AP10"/>
  <c r="AQ10"/>
  <c r="AR10"/>
  <c r="AW10"/>
  <c r="AX10"/>
  <c r="AY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T10"/>
  <c r="AS10"/>
  <c r="AU10"/>
  <c r="AM10"/>
  <c r="AL10"/>
  <c r="AN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AI9"/>
  <c r="AJ9"/>
  <c r="AK9"/>
  <c r="AP9"/>
  <c r="AQ9"/>
  <c r="AR9"/>
  <c r="BD9"/>
  <c r="BE9"/>
  <c r="BF9"/>
  <c r="BY9"/>
  <c r="CA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V9"/>
  <c r="BU9"/>
  <c r="BW9"/>
  <c r="BS9"/>
  <c r="BR9"/>
  <c r="BT9"/>
  <c r="BO9"/>
  <c r="BN9"/>
  <c r="BP9"/>
  <c r="BL9"/>
  <c r="BK9"/>
  <c r="BM9"/>
  <c r="BH9"/>
  <c r="BG9"/>
  <c r="BI9"/>
  <c r="BA9"/>
  <c r="AZ9"/>
  <c r="BB9"/>
  <c r="AX9"/>
  <c r="AW9"/>
  <c r="AY9"/>
  <c r="AT9"/>
  <c r="AS9"/>
  <c r="AU9"/>
  <c r="AM9"/>
  <c r="AL9"/>
  <c r="AN9"/>
  <c r="AF9"/>
  <c r="AE9"/>
  <c r="AG9"/>
  <c r="AC9"/>
  <c r="AB9"/>
  <c r="AD9"/>
  <c r="Y9"/>
  <c r="X9"/>
  <c r="Z9"/>
  <c r="V9"/>
  <c r="U9"/>
  <c r="W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AI7"/>
  <c r="AK7"/>
  <c r="AP7"/>
  <c r="AQ7"/>
  <c r="AR7"/>
  <c r="CF7"/>
  <c r="CG7"/>
  <c r="CH7"/>
  <c r="AB7"/>
  <c r="AC7"/>
  <c r="AD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M7"/>
  <c r="AL7"/>
  <c r="AN7"/>
  <c r="AJ7"/>
  <c r="AF7"/>
  <c r="AE7"/>
  <c r="AG7"/>
  <c r="Y7"/>
  <c r="X7"/>
  <c r="Z7"/>
  <c r="V7"/>
  <c r="U7"/>
  <c r="W7"/>
  <c r="R7"/>
  <c r="Q7"/>
  <c r="S7"/>
  <c r="O7"/>
  <c r="N7"/>
  <c r="P7"/>
  <c r="K7"/>
  <c r="J7"/>
  <c r="L7"/>
  <c r="H7"/>
  <c r="G7"/>
  <c r="I7"/>
  <c r="ER6"/>
  <c r="G6"/>
  <c r="H6"/>
  <c r="I6"/>
  <c r="AI6"/>
  <c r="AJ6"/>
  <c r="AK6"/>
  <c r="AB6"/>
  <c r="AC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Y6"/>
  <c r="X6"/>
  <c r="Z6"/>
  <c r="V6"/>
  <c r="U6"/>
  <c r="W6"/>
  <c r="R6"/>
  <c r="Q6"/>
  <c r="S6"/>
  <c r="O6"/>
  <c r="N6"/>
  <c r="P6"/>
  <c r="K6"/>
  <c r="J6"/>
  <c r="L6"/>
  <c r="ER25" i="8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AI23"/>
  <c r="AJ23"/>
  <c r="AK23"/>
  <c r="AP23"/>
  <c r="AQ23"/>
  <c r="AR23"/>
  <c r="AW23"/>
  <c r="AX23"/>
  <c r="AY23"/>
  <c r="BD23"/>
  <c r="BE23"/>
  <c r="BF23"/>
  <c r="AB23"/>
  <c r="AC23"/>
  <c r="AD23"/>
  <c r="ES23"/>
  <c r="ET23"/>
  <c r="EU23"/>
  <c r="EV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A23"/>
  <c r="AZ23"/>
  <c r="BB23"/>
  <c r="AT23"/>
  <c r="AS23"/>
  <c r="AU23"/>
  <c r="AM23"/>
  <c r="AL23"/>
  <c r="AN23"/>
  <c r="AF23"/>
  <c r="AE23"/>
  <c r="AG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AI22"/>
  <c r="AJ22"/>
  <c r="AK22"/>
  <c r="AW22"/>
  <c r="AX22"/>
  <c r="AY22"/>
  <c r="BK22"/>
  <c r="BL22"/>
  <c r="BM22"/>
  <c r="BR22"/>
  <c r="BS22"/>
  <c r="BT22"/>
  <c r="AB22"/>
  <c r="AC22"/>
  <c r="AD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O22"/>
  <c r="BN22"/>
  <c r="BP22"/>
  <c r="BH22"/>
  <c r="BG22"/>
  <c r="BI22"/>
  <c r="BE22"/>
  <c r="BD22"/>
  <c r="BF22"/>
  <c r="BA22"/>
  <c r="AZ22"/>
  <c r="BB22"/>
  <c r="AT22"/>
  <c r="AS22"/>
  <c r="AU22"/>
  <c r="AQ22"/>
  <c r="AP22"/>
  <c r="AR22"/>
  <c r="AM22"/>
  <c r="AL22"/>
  <c r="AN22"/>
  <c r="AF22"/>
  <c r="AE22"/>
  <c r="AG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AI21"/>
  <c r="AK21"/>
  <c r="AW21"/>
  <c r="AX21"/>
  <c r="AY21"/>
  <c r="BD21"/>
  <c r="BE21"/>
  <c r="BF21"/>
  <c r="BK21"/>
  <c r="BL21"/>
  <c r="BM21"/>
  <c r="AB21"/>
  <c r="AD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H21"/>
  <c r="BG21"/>
  <c r="BI21"/>
  <c r="BA21"/>
  <c r="AZ21"/>
  <c r="BB21"/>
  <c r="AT21"/>
  <c r="AS21"/>
  <c r="AU21"/>
  <c r="AQ21"/>
  <c r="AP21"/>
  <c r="AR21"/>
  <c r="AM21"/>
  <c r="AL21"/>
  <c r="AN21"/>
  <c r="AJ21"/>
  <c r="AF21"/>
  <c r="AE21"/>
  <c r="AG21"/>
  <c r="AC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U19"/>
  <c r="V19"/>
  <c r="W19"/>
  <c r="BD19"/>
  <c r="BE19"/>
  <c r="BF19"/>
  <c r="AB19"/>
  <c r="AC19"/>
  <c r="AD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Y19"/>
  <c r="X19"/>
  <c r="Z19"/>
  <c r="R19"/>
  <c r="Q19"/>
  <c r="S19"/>
  <c r="O19"/>
  <c r="N19"/>
  <c r="P19"/>
  <c r="K19"/>
  <c r="J19"/>
  <c r="L19"/>
  <c r="H19"/>
  <c r="G19"/>
  <c r="I19"/>
  <c r="ER18"/>
  <c r="N18"/>
  <c r="O18"/>
  <c r="P18"/>
  <c r="U18"/>
  <c r="V18"/>
  <c r="W18"/>
  <c r="AP18"/>
  <c r="AR18"/>
  <c r="BK18"/>
  <c r="BL18"/>
  <c r="BM18"/>
  <c r="AB18"/>
  <c r="AC18"/>
  <c r="AD18"/>
  <c r="ES18"/>
  <c r="ET18"/>
  <c r="EU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H18"/>
  <c r="BG18"/>
  <c r="BI18"/>
  <c r="BE18"/>
  <c r="BD18"/>
  <c r="BF18"/>
  <c r="BA18"/>
  <c r="AZ18"/>
  <c r="BB18"/>
  <c r="AX18"/>
  <c r="AW18"/>
  <c r="AY18"/>
  <c r="AT18"/>
  <c r="AS18"/>
  <c r="AU18"/>
  <c r="AQ18"/>
  <c r="AM18"/>
  <c r="AL18"/>
  <c r="AN18"/>
  <c r="AJ18"/>
  <c r="AI18"/>
  <c r="AK18"/>
  <c r="AF18"/>
  <c r="AE18"/>
  <c r="AG18"/>
  <c r="Y18"/>
  <c r="X18"/>
  <c r="Z18"/>
  <c r="R18"/>
  <c r="Q18"/>
  <c r="S18"/>
  <c r="K18"/>
  <c r="J18"/>
  <c r="L18"/>
  <c r="H18"/>
  <c r="G18"/>
  <c r="I18"/>
  <c r="ER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AC17"/>
  <c r="AB17"/>
  <c r="AD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AI15"/>
  <c r="AJ15"/>
  <c r="AK15"/>
  <c r="AW15"/>
  <c r="AX15"/>
  <c r="AY15"/>
  <c r="BD15"/>
  <c r="BE15"/>
  <c r="BF15"/>
  <c r="BY15"/>
  <c r="BZ15"/>
  <c r="CA15"/>
  <c r="CT15"/>
  <c r="CU15"/>
  <c r="CV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Q15"/>
  <c r="CP15"/>
  <c r="CR15"/>
  <c r="CN15"/>
  <c r="CM15"/>
  <c r="CO15"/>
  <c r="CJ15"/>
  <c r="CI15"/>
  <c r="CK15"/>
  <c r="CG15"/>
  <c r="CF15"/>
  <c r="CH15"/>
  <c r="CC15"/>
  <c r="CB15"/>
  <c r="CD15"/>
  <c r="BV15"/>
  <c r="BU15"/>
  <c r="BW15"/>
  <c r="BS15"/>
  <c r="BR15"/>
  <c r="BT15"/>
  <c r="BO15"/>
  <c r="BN15"/>
  <c r="BP15"/>
  <c r="BL15"/>
  <c r="BK15"/>
  <c r="BM15"/>
  <c r="BH15"/>
  <c r="BG15"/>
  <c r="BI15"/>
  <c r="BA15"/>
  <c r="AZ15"/>
  <c r="BB15"/>
  <c r="AT15"/>
  <c r="AS15"/>
  <c r="AU15"/>
  <c r="AQ15"/>
  <c r="AP15"/>
  <c r="AR15"/>
  <c r="AM15"/>
  <c r="AL15"/>
  <c r="AN15"/>
  <c r="AF15"/>
  <c r="AE15"/>
  <c r="AG15"/>
  <c r="AC15"/>
  <c r="AB15"/>
  <c r="AD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N14"/>
  <c r="O14"/>
  <c r="P14"/>
  <c r="BY14"/>
  <c r="BZ14"/>
  <c r="CA14"/>
  <c r="AB14"/>
  <c r="AD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Y14"/>
  <c r="X14"/>
  <c r="Z14"/>
  <c r="V14"/>
  <c r="U14"/>
  <c r="W14"/>
  <c r="R14"/>
  <c r="Q14"/>
  <c r="S14"/>
  <c r="K14"/>
  <c r="J14"/>
  <c r="L14"/>
  <c r="H14"/>
  <c r="G14"/>
  <c r="I14"/>
  <c r="ER13"/>
  <c r="BK13"/>
  <c r="BM13"/>
  <c r="BY13"/>
  <c r="CA13"/>
  <c r="AB13"/>
  <c r="AC13"/>
  <c r="AD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V13"/>
  <c r="BU13"/>
  <c r="BW13"/>
  <c r="BS13"/>
  <c r="BR13"/>
  <c r="BT13"/>
  <c r="BO13"/>
  <c r="BN13"/>
  <c r="BP13"/>
  <c r="BL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Y13"/>
  <c r="X13"/>
  <c r="Z13"/>
  <c r="V13"/>
  <c r="U13"/>
  <c r="W13"/>
  <c r="R13"/>
  <c r="Q13"/>
  <c r="S13"/>
  <c r="O13"/>
  <c r="N13"/>
  <c r="P13"/>
  <c r="K13"/>
  <c r="J13"/>
  <c r="L13"/>
  <c r="H13"/>
  <c r="G13"/>
  <c r="I13"/>
  <c r="ER12"/>
  <c r="G12"/>
  <c r="H12"/>
  <c r="I12"/>
  <c r="N12"/>
  <c r="P12"/>
  <c r="U12"/>
  <c r="V12"/>
  <c r="W12"/>
  <c r="BK12"/>
  <c r="BL12"/>
  <c r="BM12"/>
  <c r="AB12"/>
  <c r="AC12"/>
  <c r="AD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R12"/>
  <c r="Q12"/>
  <c r="S12"/>
  <c r="O12"/>
  <c r="K12"/>
  <c r="J12"/>
  <c r="L12"/>
  <c r="ER11"/>
  <c r="U11"/>
  <c r="V11"/>
  <c r="W11"/>
  <c r="BK11"/>
  <c r="BL11"/>
  <c r="BM11"/>
  <c r="CF11"/>
  <c r="CG11"/>
  <c r="CH11"/>
  <c r="CM11"/>
  <c r="CN11"/>
  <c r="CO11"/>
  <c r="AB11"/>
  <c r="AC11"/>
  <c r="AD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J11"/>
  <c r="CI11"/>
  <c r="CK11"/>
  <c r="CC11"/>
  <c r="CB11"/>
  <c r="CD11"/>
  <c r="BZ11"/>
  <c r="BY11"/>
  <c r="CA11"/>
  <c r="BV11"/>
  <c r="BU11"/>
  <c r="BW11"/>
  <c r="BS11"/>
  <c r="BR11"/>
  <c r="BT11"/>
  <c r="BO11"/>
  <c r="BN11"/>
  <c r="BP11"/>
  <c r="BH11"/>
  <c r="BG11"/>
  <c r="BI11"/>
  <c r="BE11"/>
  <c r="BD11"/>
  <c r="BF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Y11"/>
  <c r="X11"/>
  <c r="Z11"/>
  <c r="R11"/>
  <c r="Q11"/>
  <c r="S11"/>
  <c r="O11"/>
  <c r="N11"/>
  <c r="P11"/>
  <c r="K11"/>
  <c r="J11"/>
  <c r="L11"/>
  <c r="H11"/>
  <c r="G11"/>
  <c r="I11"/>
  <c r="ER10"/>
  <c r="U10"/>
  <c r="V10"/>
  <c r="W10"/>
  <c r="AI10"/>
  <c r="AJ10"/>
  <c r="AK10"/>
  <c r="BK10"/>
  <c r="BM10"/>
  <c r="BR10"/>
  <c r="BS10"/>
  <c r="BT10"/>
  <c r="AB10"/>
  <c r="AC10"/>
  <c r="AD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O10"/>
  <c r="BN10"/>
  <c r="BP10"/>
  <c r="BL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F10"/>
  <c r="AE10"/>
  <c r="AG10"/>
  <c r="Y10"/>
  <c r="X10"/>
  <c r="Z10"/>
  <c r="R10"/>
  <c r="Q10"/>
  <c r="S10"/>
  <c r="O10"/>
  <c r="N10"/>
  <c r="P10"/>
  <c r="K10"/>
  <c r="J10"/>
  <c r="L10"/>
  <c r="H10"/>
  <c r="G10"/>
  <c r="I10"/>
  <c r="ER9"/>
  <c r="G9"/>
  <c r="H9"/>
  <c r="I9"/>
  <c r="N9"/>
  <c r="P9"/>
  <c r="AI9"/>
  <c r="AJ9"/>
  <c r="AK9"/>
  <c r="AP9"/>
  <c r="AQ9"/>
  <c r="AR9"/>
  <c r="BK9"/>
  <c r="BM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H9"/>
  <c r="BG9"/>
  <c r="BI9"/>
  <c r="BE9"/>
  <c r="BD9"/>
  <c r="BF9"/>
  <c r="BA9"/>
  <c r="AZ9"/>
  <c r="BB9"/>
  <c r="AX9"/>
  <c r="AW9"/>
  <c r="AY9"/>
  <c r="AT9"/>
  <c r="AS9"/>
  <c r="AU9"/>
  <c r="AM9"/>
  <c r="AL9"/>
  <c r="AN9"/>
  <c r="AF9"/>
  <c r="AE9"/>
  <c r="AG9"/>
  <c r="AC9"/>
  <c r="AB9"/>
  <c r="AD9"/>
  <c r="Y9"/>
  <c r="X9"/>
  <c r="Z9"/>
  <c r="V9"/>
  <c r="U9"/>
  <c r="W9"/>
  <c r="R9"/>
  <c r="Q9"/>
  <c r="S9"/>
  <c r="O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U7"/>
  <c r="V7"/>
  <c r="W7"/>
  <c r="AI7"/>
  <c r="AJ7"/>
  <c r="AK7"/>
  <c r="AW7"/>
  <c r="AX7"/>
  <c r="AY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T7"/>
  <c r="AS7"/>
  <c r="AU7"/>
  <c r="AQ7"/>
  <c r="AP7"/>
  <c r="AR7"/>
  <c r="AM7"/>
  <c r="AL7"/>
  <c r="AN7"/>
  <c r="AF7"/>
  <c r="AE7"/>
  <c r="AG7"/>
  <c r="AC7"/>
  <c r="AB7"/>
  <c r="AD7"/>
  <c r="Y7"/>
  <c r="X7"/>
  <c r="Z7"/>
  <c r="R7"/>
  <c r="Q7"/>
  <c r="S7"/>
  <c r="O7"/>
  <c r="N7"/>
  <c r="P7"/>
  <c r="K7"/>
  <c r="J7"/>
  <c r="L7"/>
  <c r="H7"/>
  <c r="G7"/>
  <c r="I7"/>
  <c r="ER6"/>
  <c r="AI6"/>
  <c r="AJ6"/>
  <c r="AK6"/>
  <c r="AP6"/>
  <c r="AQ6"/>
  <c r="AR6"/>
  <c r="AW6"/>
  <c r="AX6"/>
  <c r="AY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T6"/>
  <c r="AS6"/>
  <c r="AU6"/>
  <c r="AM6"/>
  <c r="AL6"/>
  <c r="AN6"/>
  <c r="AF6"/>
  <c r="AE6"/>
  <c r="AG6"/>
  <c r="AC6"/>
  <c r="AB6"/>
  <c r="AD6"/>
  <c r="Y6"/>
  <c r="X6"/>
  <c r="Z6"/>
  <c r="V6"/>
  <c r="U6"/>
  <c r="W6"/>
  <c r="R6"/>
  <c r="Q6"/>
  <c r="S6"/>
  <c r="O6"/>
  <c r="N6"/>
  <c r="P6"/>
  <c r="K6"/>
  <c r="J6"/>
  <c r="L6"/>
  <c r="H6"/>
  <c r="G6"/>
  <c r="I6"/>
  <c r="ER25" i="7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BK23"/>
  <c r="BL23"/>
  <c r="BM23"/>
  <c r="ES23"/>
  <c r="ET23"/>
  <c r="EU23"/>
  <c r="EV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BK22"/>
  <c r="BL22"/>
  <c r="BM22"/>
  <c r="CF22"/>
  <c r="CG22"/>
  <c r="CH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C22"/>
  <c r="CB22"/>
  <c r="CD22"/>
  <c r="BZ22"/>
  <c r="BY22"/>
  <c r="CA22"/>
  <c r="BV22"/>
  <c r="BU22"/>
  <c r="BW22"/>
  <c r="BS22"/>
  <c r="BR22"/>
  <c r="BT22"/>
  <c r="BO22"/>
  <c r="BN22"/>
  <c r="BP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U21"/>
  <c r="V21"/>
  <c r="W21"/>
  <c r="AB21"/>
  <c r="AC21"/>
  <c r="AD21"/>
  <c r="ES21"/>
  <c r="ET21"/>
  <c r="EU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Y21"/>
  <c r="X21"/>
  <c r="Z21"/>
  <c r="R21"/>
  <c r="Q21"/>
  <c r="S21"/>
  <c r="O21"/>
  <c r="N21"/>
  <c r="P21"/>
  <c r="K21"/>
  <c r="J21"/>
  <c r="L21"/>
  <c r="H21"/>
  <c r="G21"/>
  <c r="I21"/>
  <c r="ER20"/>
  <c r="AI20"/>
  <c r="AJ20"/>
  <c r="AK20"/>
  <c r="BD20"/>
  <c r="BE20"/>
  <c r="BF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A20"/>
  <c r="AZ20"/>
  <c r="BB20"/>
  <c r="AX20"/>
  <c r="AW20"/>
  <c r="AY20"/>
  <c r="AT20"/>
  <c r="AS20"/>
  <c r="AU20"/>
  <c r="AQ20"/>
  <c r="AP20"/>
  <c r="AR20"/>
  <c r="AM20"/>
  <c r="AL20"/>
  <c r="AN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N19"/>
  <c r="O19"/>
  <c r="P19"/>
  <c r="U19"/>
  <c r="V19"/>
  <c r="W19"/>
  <c r="BD19"/>
  <c r="BE19"/>
  <c r="BF19"/>
  <c r="ES19"/>
  <c r="ET19"/>
  <c r="EU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R19"/>
  <c r="Q19"/>
  <c r="S19"/>
  <c r="K19"/>
  <c r="J19"/>
  <c r="L19"/>
  <c r="H19"/>
  <c r="G19"/>
  <c r="I19"/>
  <c r="ER18"/>
  <c r="U18"/>
  <c r="V18"/>
  <c r="W18"/>
  <c r="AI18"/>
  <c r="AJ18"/>
  <c r="AK18"/>
  <c r="AP18"/>
  <c r="AQ18"/>
  <c r="AR18"/>
  <c r="AW18"/>
  <c r="AX18"/>
  <c r="AY18"/>
  <c r="AB18"/>
  <c r="AC18"/>
  <c r="AD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T18"/>
  <c r="AS18"/>
  <c r="AU18"/>
  <c r="AM18"/>
  <c r="AL18"/>
  <c r="AN18"/>
  <c r="AF18"/>
  <c r="AE18"/>
  <c r="AG18"/>
  <c r="Y18"/>
  <c r="X18"/>
  <c r="Z18"/>
  <c r="R18"/>
  <c r="Q18"/>
  <c r="S18"/>
  <c r="O18"/>
  <c r="N18"/>
  <c r="P18"/>
  <c r="K18"/>
  <c r="J18"/>
  <c r="L18"/>
  <c r="H18"/>
  <c r="G18"/>
  <c r="I18"/>
  <c r="ER17"/>
  <c r="BR17"/>
  <c r="BT17"/>
  <c r="AB17"/>
  <c r="AC17"/>
  <c r="AD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CF16"/>
  <c r="CG16"/>
  <c r="CH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AI15"/>
  <c r="AJ15"/>
  <c r="AK15"/>
  <c r="AW15"/>
  <c r="AX15"/>
  <c r="AY15"/>
  <c r="BD15"/>
  <c r="BE15"/>
  <c r="BF15"/>
  <c r="BY15"/>
  <c r="BZ15"/>
  <c r="CA15"/>
  <c r="CF15"/>
  <c r="CG15"/>
  <c r="CH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C15"/>
  <c r="CB15"/>
  <c r="CD15"/>
  <c r="BV15"/>
  <c r="BU15"/>
  <c r="BW15"/>
  <c r="BS15"/>
  <c r="BR15"/>
  <c r="BT15"/>
  <c r="BO15"/>
  <c r="BN15"/>
  <c r="BP15"/>
  <c r="BL15"/>
  <c r="BK15"/>
  <c r="BM15"/>
  <c r="BH15"/>
  <c r="BG15"/>
  <c r="BI15"/>
  <c r="BA15"/>
  <c r="AZ15"/>
  <c r="BB15"/>
  <c r="AT15"/>
  <c r="AS15"/>
  <c r="AU15"/>
  <c r="AQ15"/>
  <c r="AP15"/>
  <c r="AR15"/>
  <c r="AM15"/>
  <c r="AL15"/>
  <c r="AN15"/>
  <c r="AF15"/>
  <c r="AE15"/>
  <c r="AG15"/>
  <c r="AC15"/>
  <c r="AB15"/>
  <c r="AD15"/>
  <c r="Y15"/>
  <c r="X15"/>
  <c r="Z15"/>
  <c r="V15"/>
  <c r="U15"/>
  <c r="W15"/>
  <c r="R15"/>
  <c r="Q15"/>
  <c r="S15"/>
  <c r="O15"/>
  <c r="N15"/>
  <c r="P15"/>
  <c r="K15"/>
  <c r="J15"/>
  <c r="L15"/>
  <c r="H15"/>
  <c r="G15"/>
  <c r="I15"/>
  <c r="ER14"/>
  <c r="U14"/>
  <c r="W14"/>
  <c r="CF14"/>
  <c r="CG14"/>
  <c r="CH14"/>
  <c r="AB14"/>
  <c r="AD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Y14"/>
  <c r="X14"/>
  <c r="Z14"/>
  <c r="V14"/>
  <c r="R14"/>
  <c r="Q14"/>
  <c r="S14"/>
  <c r="O14"/>
  <c r="N14"/>
  <c r="P14"/>
  <c r="K14"/>
  <c r="J14"/>
  <c r="L14"/>
  <c r="H14"/>
  <c r="G14"/>
  <c r="I14"/>
  <c r="ER13"/>
  <c r="CF13"/>
  <c r="CH13"/>
  <c r="ES13"/>
  <c r="ET13"/>
  <c r="EU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AC13"/>
  <c r="AB13"/>
  <c r="AD13"/>
  <c r="Y13"/>
  <c r="X13"/>
  <c r="Z13"/>
  <c r="V13"/>
  <c r="U13"/>
  <c r="W13"/>
  <c r="R13"/>
  <c r="Q13"/>
  <c r="S13"/>
  <c r="O13"/>
  <c r="N13"/>
  <c r="P13"/>
  <c r="K13"/>
  <c r="J13"/>
  <c r="L13"/>
  <c r="H13"/>
  <c r="G13"/>
  <c r="I13"/>
  <c r="ER12"/>
  <c r="AI12"/>
  <c r="AJ12"/>
  <c r="AK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N11"/>
  <c r="P11"/>
  <c r="AI11"/>
  <c r="AJ11"/>
  <c r="AK11"/>
  <c r="AP11"/>
  <c r="AR11"/>
  <c r="CF11"/>
  <c r="CH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Q11"/>
  <c r="AM11"/>
  <c r="AL11"/>
  <c r="AN11"/>
  <c r="AF11"/>
  <c r="AE11"/>
  <c r="AG11"/>
  <c r="AC11"/>
  <c r="AB11"/>
  <c r="AD11"/>
  <c r="Y11"/>
  <c r="X11"/>
  <c r="Z11"/>
  <c r="V11"/>
  <c r="U11"/>
  <c r="W11"/>
  <c r="R11"/>
  <c r="Q11"/>
  <c r="S11"/>
  <c r="O11"/>
  <c r="K11"/>
  <c r="J11"/>
  <c r="L11"/>
  <c r="H11"/>
  <c r="G11"/>
  <c r="I11"/>
  <c r="ER10"/>
  <c r="G10"/>
  <c r="H10"/>
  <c r="I10"/>
  <c r="N10"/>
  <c r="O10"/>
  <c r="P10"/>
  <c r="U10"/>
  <c r="V10"/>
  <c r="W10"/>
  <c r="BR10"/>
  <c r="BS10"/>
  <c r="BT10"/>
  <c r="AB10"/>
  <c r="AC10"/>
  <c r="AD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Y10"/>
  <c r="X10"/>
  <c r="Z10"/>
  <c r="R10"/>
  <c r="Q10"/>
  <c r="S10"/>
  <c r="K10"/>
  <c r="J10"/>
  <c r="L10"/>
  <c r="ER9"/>
  <c r="G9"/>
  <c r="H9"/>
  <c r="I9"/>
  <c r="N9"/>
  <c r="O9"/>
  <c r="P9"/>
  <c r="U9"/>
  <c r="V9"/>
  <c r="W9"/>
  <c r="AI9"/>
  <c r="AJ9"/>
  <c r="AK9"/>
  <c r="BR9"/>
  <c r="BS9"/>
  <c r="BT9"/>
  <c r="AB9"/>
  <c r="AC9"/>
  <c r="AD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F9"/>
  <c r="AE9"/>
  <c r="AG9"/>
  <c r="Y9"/>
  <c r="X9"/>
  <c r="Z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U7"/>
  <c r="V7"/>
  <c r="W7"/>
  <c r="AB7"/>
  <c r="AC7"/>
  <c r="AD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Y7"/>
  <c r="X7"/>
  <c r="Z7"/>
  <c r="R7"/>
  <c r="Q7"/>
  <c r="S7"/>
  <c r="O7"/>
  <c r="N7"/>
  <c r="P7"/>
  <c r="K7"/>
  <c r="J7"/>
  <c r="L7"/>
  <c r="ER6"/>
  <c r="G6"/>
  <c r="H6"/>
  <c r="I6"/>
  <c r="N6"/>
  <c r="O6"/>
  <c r="P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AC6"/>
  <c r="AB6"/>
  <c r="AD6"/>
  <c r="Y6"/>
  <c r="X6"/>
  <c r="Z6"/>
  <c r="V6"/>
  <c r="U6"/>
  <c r="W6"/>
  <c r="R6"/>
  <c r="Q6"/>
  <c r="S6"/>
  <c r="K6"/>
  <c r="J6"/>
  <c r="L6"/>
  <c r="ER25" i="6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G23"/>
  <c r="H23"/>
  <c r="I23"/>
  <c r="N23"/>
  <c r="O23"/>
  <c r="P23"/>
  <c r="U23"/>
  <c r="V23"/>
  <c r="W23"/>
  <c r="BK23"/>
  <c r="BL23"/>
  <c r="BM23"/>
  <c r="AB23"/>
  <c r="AC23"/>
  <c r="AD23"/>
  <c r="ES23"/>
  <c r="ET23"/>
  <c r="EU23"/>
  <c r="EV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Y23"/>
  <c r="X23"/>
  <c r="Z23"/>
  <c r="R23"/>
  <c r="Q23"/>
  <c r="S23"/>
  <c r="K23"/>
  <c r="J23"/>
  <c r="L23"/>
  <c r="ER22"/>
  <c r="G22"/>
  <c r="H22"/>
  <c r="I22"/>
  <c r="N22"/>
  <c r="O22"/>
  <c r="P22"/>
  <c r="AI22"/>
  <c r="AJ22"/>
  <c r="AK22"/>
  <c r="AP22"/>
  <c r="AQ22"/>
  <c r="AR22"/>
  <c r="AB22"/>
  <c r="AC22"/>
  <c r="AD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M22"/>
  <c r="AL22"/>
  <c r="AN22"/>
  <c r="AF22"/>
  <c r="AE22"/>
  <c r="AG22"/>
  <c r="Y22"/>
  <c r="X22"/>
  <c r="Z22"/>
  <c r="V22"/>
  <c r="U22"/>
  <c r="W22"/>
  <c r="R22"/>
  <c r="Q22"/>
  <c r="S22"/>
  <c r="K22"/>
  <c r="J22"/>
  <c r="L22"/>
  <c r="ER21"/>
  <c r="G21"/>
  <c r="H21"/>
  <c r="I21"/>
  <c r="N21"/>
  <c r="O21"/>
  <c r="P21"/>
  <c r="AI21"/>
  <c r="AJ21"/>
  <c r="AK21"/>
  <c r="AP21"/>
  <c r="AQ21"/>
  <c r="AR21"/>
  <c r="AB21"/>
  <c r="AC21"/>
  <c r="AD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M21"/>
  <c r="AL21"/>
  <c r="AN21"/>
  <c r="AF21"/>
  <c r="AE21"/>
  <c r="AG21"/>
  <c r="Y21"/>
  <c r="X21"/>
  <c r="Z21"/>
  <c r="V21"/>
  <c r="U21"/>
  <c r="W21"/>
  <c r="R21"/>
  <c r="Q21"/>
  <c r="S21"/>
  <c r="K21"/>
  <c r="J21"/>
  <c r="L21"/>
  <c r="ER20"/>
  <c r="G20"/>
  <c r="H20"/>
  <c r="I20"/>
  <c r="N20"/>
  <c r="O20"/>
  <c r="P20"/>
  <c r="U20"/>
  <c r="V20"/>
  <c r="W20"/>
  <c r="BK20"/>
  <c r="BL20"/>
  <c r="BM20"/>
  <c r="AB20"/>
  <c r="AC20"/>
  <c r="AD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Y20"/>
  <c r="X20"/>
  <c r="Z20"/>
  <c r="R20"/>
  <c r="Q20"/>
  <c r="S20"/>
  <c r="K20"/>
  <c r="J20"/>
  <c r="L20"/>
  <c r="ER19"/>
  <c r="N19"/>
  <c r="O19"/>
  <c r="P19"/>
  <c r="U19"/>
  <c r="V19"/>
  <c r="W19"/>
  <c r="AI19"/>
  <c r="AK19"/>
  <c r="AW19"/>
  <c r="AX19"/>
  <c r="AY19"/>
  <c r="BR19"/>
  <c r="BS19"/>
  <c r="BT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O19"/>
  <c r="BN19"/>
  <c r="BP19"/>
  <c r="BL19"/>
  <c r="BK19"/>
  <c r="BM19"/>
  <c r="BH19"/>
  <c r="BG19"/>
  <c r="BI19"/>
  <c r="BE19"/>
  <c r="BD19"/>
  <c r="BF19"/>
  <c r="BA19"/>
  <c r="AZ19"/>
  <c r="BB19"/>
  <c r="AT19"/>
  <c r="AS19"/>
  <c r="AU19"/>
  <c r="AQ19"/>
  <c r="AP19"/>
  <c r="AR19"/>
  <c r="AM19"/>
  <c r="AL19"/>
  <c r="AN19"/>
  <c r="AJ19"/>
  <c r="AF19"/>
  <c r="AE19"/>
  <c r="AG19"/>
  <c r="AC19"/>
  <c r="AB19"/>
  <c r="AD19"/>
  <c r="Y19"/>
  <c r="X19"/>
  <c r="Z19"/>
  <c r="R19"/>
  <c r="Q19"/>
  <c r="S19"/>
  <c r="K19"/>
  <c r="J19"/>
  <c r="L19"/>
  <c r="H19"/>
  <c r="G19"/>
  <c r="I19"/>
  <c r="ER18"/>
  <c r="G18"/>
  <c r="H18"/>
  <c r="I18"/>
  <c r="N18"/>
  <c r="O18"/>
  <c r="P18"/>
  <c r="AP18"/>
  <c r="AQ18"/>
  <c r="AR18"/>
  <c r="BD18"/>
  <c r="BE18"/>
  <c r="BF18"/>
  <c r="AB18"/>
  <c r="AC18"/>
  <c r="AD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M18"/>
  <c r="AL18"/>
  <c r="AN18"/>
  <c r="AJ18"/>
  <c r="AI18"/>
  <c r="AK18"/>
  <c r="AF18"/>
  <c r="AE18"/>
  <c r="AG18"/>
  <c r="Y18"/>
  <c r="X18"/>
  <c r="Z18"/>
  <c r="V18"/>
  <c r="U18"/>
  <c r="W18"/>
  <c r="R18"/>
  <c r="Q18"/>
  <c r="S18"/>
  <c r="K18"/>
  <c r="J18"/>
  <c r="L18"/>
  <c r="ER17"/>
  <c r="G17"/>
  <c r="H17"/>
  <c r="I17"/>
  <c r="N17"/>
  <c r="O17"/>
  <c r="P17"/>
  <c r="AI17"/>
  <c r="AK17"/>
  <c r="BD17"/>
  <c r="BF17"/>
  <c r="AB17"/>
  <c r="AC17"/>
  <c r="AD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A17"/>
  <c r="AZ17"/>
  <c r="BB17"/>
  <c r="AX17"/>
  <c r="AW17"/>
  <c r="AY17"/>
  <c r="AT17"/>
  <c r="AS17"/>
  <c r="AU17"/>
  <c r="AQ17"/>
  <c r="AP17"/>
  <c r="AR17"/>
  <c r="AM17"/>
  <c r="AL17"/>
  <c r="AN17"/>
  <c r="AJ17"/>
  <c r="AF17"/>
  <c r="AE17"/>
  <c r="AG17"/>
  <c r="Y17"/>
  <c r="X17"/>
  <c r="Z17"/>
  <c r="V17"/>
  <c r="U17"/>
  <c r="W17"/>
  <c r="R17"/>
  <c r="Q17"/>
  <c r="S17"/>
  <c r="K17"/>
  <c r="J17"/>
  <c r="L17"/>
  <c r="ER16"/>
  <c r="G16"/>
  <c r="H16"/>
  <c r="I16"/>
  <c r="N16"/>
  <c r="O16"/>
  <c r="P16"/>
  <c r="AI16"/>
  <c r="AJ16"/>
  <c r="AK16"/>
  <c r="AP16"/>
  <c r="AQ16"/>
  <c r="AR16"/>
  <c r="AB16"/>
  <c r="AC16"/>
  <c r="AD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M16"/>
  <c r="AL16"/>
  <c r="AN16"/>
  <c r="AF16"/>
  <c r="AE16"/>
  <c r="AG16"/>
  <c r="Y16"/>
  <c r="X16"/>
  <c r="Z16"/>
  <c r="V16"/>
  <c r="U16"/>
  <c r="W16"/>
  <c r="R16"/>
  <c r="Q16"/>
  <c r="S16"/>
  <c r="K16"/>
  <c r="J16"/>
  <c r="L16"/>
  <c r="ER15"/>
  <c r="G15"/>
  <c r="H15"/>
  <c r="I15"/>
  <c r="N15"/>
  <c r="O15"/>
  <c r="P15"/>
  <c r="AI15"/>
  <c r="AK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P15"/>
  <c r="AR15"/>
  <c r="AM15"/>
  <c r="AL15"/>
  <c r="AN15"/>
  <c r="AJ15"/>
  <c r="AF15"/>
  <c r="AE15"/>
  <c r="AG15"/>
  <c r="AC15"/>
  <c r="AB15"/>
  <c r="AD15"/>
  <c r="Y15"/>
  <c r="X15"/>
  <c r="Z15"/>
  <c r="V15"/>
  <c r="U15"/>
  <c r="W15"/>
  <c r="R15"/>
  <c r="Q15"/>
  <c r="S15"/>
  <c r="K15"/>
  <c r="J15"/>
  <c r="L15"/>
  <c r="ER14"/>
  <c r="G14"/>
  <c r="H14"/>
  <c r="I14"/>
  <c r="N14"/>
  <c r="O14"/>
  <c r="P14"/>
  <c r="AP14"/>
  <c r="AR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M14"/>
  <c r="AL14"/>
  <c r="AN14"/>
  <c r="AJ14"/>
  <c r="AI14"/>
  <c r="AK14"/>
  <c r="AF14"/>
  <c r="AE14"/>
  <c r="AG14"/>
  <c r="AC14"/>
  <c r="AB14"/>
  <c r="AD14"/>
  <c r="Y14"/>
  <c r="X14"/>
  <c r="Z14"/>
  <c r="V14"/>
  <c r="U14"/>
  <c r="W14"/>
  <c r="R14"/>
  <c r="Q14"/>
  <c r="S14"/>
  <c r="K14"/>
  <c r="J14"/>
  <c r="L14"/>
  <c r="ER13"/>
  <c r="G13"/>
  <c r="H13"/>
  <c r="I13"/>
  <c r="N13"/>
  <c r="O13"/>
  <c r="P13"/>
  <c r="U13"/>
  <c r="V13"/>
  <c r="W13"/>
  <c r="AI13"/>
  <c r="AJ13"/>
  <c r="AK13"/>
  <c r="AP13"/>
  <c r="AQ13"/>
  <c r="AR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M13"/>
  <c r="AL13"/>
  <c r="AN13"/>
  <c r="AF13"/>
  <c r="AE13"/>
  <c r="AG13"/>
  <c r="AC13"/>
  <c r="AB13"/>
  <c r="AD13"/>
  <c r="Y13"/>
  <c r="X13"/>
  <c r="Z13"/>
  <c r="R13"/>
  <c r="Q13"/>
  <c r="S13"/>
  <c r="K13"/>
  <c r="J13"/>
  <c r="L13"/>
  <c r="ER12"/>
  <c r="G12"/>
  <c r="H12"/>
  <c r="I12"/>
  <c r="N12"/>
  <c r="O12"/>
  <c r="P12"/>
  <c r="AI12"/>
  <c r="AJ12"/>
  <c r="AK12"/>
  <c r="AP12"/>
  <c r="AQ12"/>
  <c r="AR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M12"/>
  <c r="AL12"/>
  <c r="AN12"/>
  <c r="AF12"/>
  <c r="AE12"/>
  <c r="AG12"/>
  <c r="AC12"/>
  <c r="AB12"/>
  <c r="AD12"/>
  <c r="Y12"/>
  <c r="X12"/>
  <c r="Z12"/>
  <c r="V12"/>
  <c r="U12"/>
  <c r="W12"/>
  <c r="R12"/>
  <c r="Q12"/>
  <c r="S12"/>
  <c r="K12"/>
  <c r="J12"/>
  <c r="L12"/>
  <c r="ER11"/>
  <c r="G11"/>
  <c r="H11"/>
  <c r="I11"/>
  <c r="N11"/>
  <c r="O11"/>
  <c r="P11"/>
  <c r="AI11"/>
  <c r="AJ11"/>
  <c r="AK11"/>
  <c r="AP11"/>
  <c r="AQ11"/>
  <c r="AR11"/>
  <c r="AB11"/>
  <c r="AC11"/>
  <c r="AD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X11"/>
  <c r="AW11"/>
  <c r="AY11"/>
  <c r="AT11"/>
  <c r="AS11"/>
  <c r="AU11"/>
  <c r="AM11"/>
  <c r="AL11"/>
  <c r="AN11"/>
  <c r="AF11"/>
  <c r="AE11"/>
  <c r="AG11"/>
  <c r="Y11"/>
  <c r="X11"/>
  <c r="Z11"/>
  <c r="V11"/>
  <c r="U11"/>
  <c r="W11"/>
  <c r="R11"/>
  <c r="Q11"/>
  <c r="S11"/>
  <c r="K11"/>
  <c r="J11"/>
  <c r="L11"/>
  <c r="ER10"/>
  <c r="G10"/>
  <c r="H10"/>
  <c r="I10"/>
  <c r="N10"/>
  <c r="O10"/>
  <c r="P10"/>
  <c r="AI10"/>
  <c r="AJ10"/>
  <c r="AK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F10"/>
  <c r="AE10"/>
  <c r="AG10"/>
  <c r="AC10"/>
  <c r="AB10"/>
  <c r="AD10"/>
  <c r="Y10"/>
  <c r="X10"/>
  <c r="Z10"/>
  <c r="V10"/>
  <c r="U10"/>
  <c r="W10"/>
  <c r="R10"/>
  <c r="Q10"/>
  <c r="S10"/>
  <c r="K10"/>
  <c r="J10"/>
  <c r="L10"/>
  <c r="ER9"/>
  <c r="G9"/>
  <c r="H9"/>
  <c r="I9"/>
  <c r="N9"/>
  <c r="O9"/>
  <c r="P9"/>
  <c r="AI9"/>
  <c r="AJ9"/>
  <c r="AK9"/>
  <c r="AP9"/>
  <c r="AQ9"/>
  <c r="AR9"/>
  <c r="AB9"/>
  <c r="AC9"/>
  <c r="AD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M9"/>
  <c r="AL9"/>
  <c r="AN9"/>
  <c r="AF9"/>
  <c r="AE9"/>
  <c r="AG9"/>
  <c r="Y9"/>
  <c r="X9"/>
  <c r="Z9"/>
  <c r="V9"/>
  <c r="U9"/>
  <c r="W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P7"/>
  <c r="U7"/>
  <c r="V7"/>
  <c r="W7"/>
  <c r="AP7"/>
  <c r="AQ7"/>
  <c r="AR7"/>
  <c r="AB7"/>
  <c r="AC7"/>
  <c r="AD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M7"/>
  <c r="AL7"/>
  <c r="AN7"/>
  <c r="AJ7"/>
  <c r="AI7"/>
  <c r="AK7"/>
  <c r="AF7"/>
  <c r="AE7"/>
  <c r="AG7"/>
  <c r="Y7"/>
  <c r="X7"/>
  <c r="Z7"/>
  <c r="R7"/>
  <c r="Q7"/>
  <c r="S7"/>
  <c r="O7"/>
  <c r="K7"/>
  <c r="J7"/>
  <c r="L7"/>
  <c r="ER6"/>
  <c r="G6"/>
  <c r="H6"/>
  <c r="I6"/>
  <c r="N6"/>
  <c r="P6"/>
  <c r="AI6"/>
  <c r="AJ6"/>
  <c r="AK6"/>
  <c r="BD6"/>
  <c r="BE6"/>
  <c r="BF6"/>
  <c r="AB6"/>
  <c r="AC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Y6"/>
  <c r="X6"/>
  <c r="Z6"/>
  <c r="V6"/>
  <c r="U6"/>
  <c r="W6"/>
  <c r="R6"/>
  <c r="Q6"/>
  <c r="S6"/>
  <c r="O6"/>
  <c r="K6"/>
  <c r="J6"/>
  <c r="L6"/>
  <c r="ER25" i="5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G23"/>
  <c r="H23"/>
  <c r="I23"/>
  <c r="N23"/>
  <c r="O23"/>
  <c r="P23"/>
  <c r="AP23"/>
  <c r="AQ23"/>
  <c r="AR23"/>
  <c r="AW23"/>
  <c r="AX23"/>
  <c r="AY23"/>
  <c r="AB23"/>
  <c r="AC23"/>
  <c r="AD23"/>
  <c r="ES23"/>
  <c r="ET23"/>
  <c r="EU23"/>
  <c r="EV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T23"/>
  <c r="AS23"/>
  <c r="AU23"/>
  <c r="AM23"/>
  <c r="AL23"/>
  <c r="AN23"/>
  <c r="AJ23"/>
  <c r="AI23"/>
  <c r="AK23"/>
  <c r="AF23"/>
  <c r="AE23"/>
  <c r="AG23"/>
  <c r="Y23"/>
  <c r="X23"/>
  <c r="Z23"/>
  <c r="V23"/>
  <c r="U23"/>
  <c r="W23"/>
  <c r="R23"/>
  <c r="Q23"/>
  <c r="S23"/>
  <c r="K23"/>
  <c r="J23"/>
  <c r="L23"/>
  <c r="ER22"/>
  <c r="G22"/>
  <c r="H22"/>
  <c r="I22"/>
  <c r="N22"/>
  <c r="O22"/>
  <c r="P22"/>
  <c r="U22"/>
  <c r="V22"/>
  <c r="W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R22"/>
  <c r="Q22"/>
  <c r="S22"/>
  <c r="K22"/>
  <c r="J22"/>
  <c r="L22"/>
  <c r="ER21"/>
  <c r="G21"/>
  <c r="H21"/>
  <c r="I21"/>
  <c r="N21"/>
  <c r="O21"/>
  <c r="P21"/>
  <c r="U21"/>
  <c r="W21"/>
  <c r="AI21"/>
  <c r="AJ21"/>
  <c r="AK21"/>
  <c r="AB21"/>
  <c r="AC21"/>
  <c r="AD21"/>
  <c r="ES21"/>
  <c r="ET21"/>
  <c r="EU21"/>
  <c r="EV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F21"/>
  <c r="AE21"/>
  <c r="AG21"/>
  <c r="Y21"/>
  <c r="X21"/>
  <c r="Z21"/>
  <c r="V21"/>
  <c r="R21"/>
  <c r="Q21"/>
  <c r="S21"/>
  <c r="K21"/>
  <c r="J21"/>
  <c r="L21"/>
  <c r="ER20"/>
  <c r="G20"/>
  <c r="H20"/>
  <c r="I20"/>
  <c r="N20"/>
  <c r="O20"/>
  <c r="P20"/>
  <c r="U20"/>
  <c r="V20"/>
  <c r="W20"/>
  <c r="AP20"/>
  <c r="AQ20"/>
  <c r="AR20"/>
  <c r="AB20"/>
  <c r="AC20"/>
  <c r="AD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M20"/>
  <c r="AL20"/>
  <c r="AN20"/>
  <c r="AJ20"/>
  <c r="AI20"/>
  <c r="AK20"/>
  <c r="AF20"/>
  <c r="AE20"/>
  <c r="AG20"/>
  <c r="Y20"/>
  <c r="X20"/>
  <c r="Z20"/>
  <c r="R20"/>
  <c r="Q20"/>
  <c r="S20"/>
  <c r="K20"/>
  <c r="J20"/>
  <c r="L20"/>
  <c r="ER19"/>
  <c r="G19"/>
  <c r="H19"/>
  <c r="I19"/>
  <c r="N19"/>
  <c r="O19"/>
  <c r="P19"/>
  <c r="U19"/>
  <c r="V19"/>
  <c r="W19"/>
  <c r="BD19"/>
  <c r="BE19"/>
  <c r="BF19"/>
  <c r="AB19"/>
  <c r="AC19"/>
  <c r="AD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Y19"/>
  <c r="X19"/>
  <c r="Z19"/>
  <c r="R19"/>
  <c r="Q19"/>
  <c r="S19"/>
  <c r="K19"/>
  <c r="J19"/>
  <c r="L19"/>
  <c r="ER18"/>
  <c r="G18"/>
  <c r="H18"/>
  <c r="I18"/>
  <c r="N18"/>
  <c r="O18"/>
  <c r="P18"/>
  <c r="U18"/>
  <c r="V18"/>
  <c r="W18"/>
  <c r="BD18"/>
  <c r="BE18"/>
  <c r="BF18"/>
  <c r="AB18"/>
  <c r="AC18"/>
  <c r="AD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Y18"/>
  <c r="X18"/>
  <c r="Z18"/>
  <c r="R18"/>
  <c r="Q18"/>
  <c r="S18"/>
  <c r="K18"/>
  <c r="J18"/>
  <c r="L18"/>
  <c r="ER17"/>
  <c r="U17"/>
  <c r="W17"/>
  <c r="BD17"/>
  <c r="BE17"/>
  <c r="BF17"/>
  <c r="AB17"/>
  <c r="AD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A17"/>
  <c r="AZ17"/>
  <c r="BB17"/>
  <c r="AX17"/>
  <c r="AW17"/>
  <c r="AY17"/>
  <c r="AT17"/>
  <c r="AS17"/>
  <c r="AU17"/>
  <c r="AQ17"/>
  <c r="AP17"/>
  <c r="AR17"/>
  <c r="AM17"/>
  <c r="AL17"/>
  <c r="AN17"/>
  <c r="AJ17"/>
  <c r="AI17"/>
  <c r="AK17"/>
  <c r="AF17"/>
  <c r="AE17"/>
  <c r="AG17"/>
  <c r="AC17"/>
  <c r="Y17"/>
  <c r="X17"/>
  <c r="Z17"/>
  <c r="V17"/>
  <c r="R17"/>
  <c r="Q17"/>
  <c r="S17"/>
  <c r="O17"/>
  <c r="N17"/>
  <c r="P17"/>
  <c r="K17"/>
  <c r="J17"/>
  <c r="L17"/>
  <c r="H17"/>
  <c r="G17"/>
  <c r="I17"/>
  <c r="ER16"/>
  <c r="G16"/>
  <c r="I16"/>
  <c r="N16"/>
  <c r="P16"/>
  <c r="U16"/>
  <c r="V16"/>
  <c r="W16"/>
  <c r="AI16"/>
  <c r="AJ16"/>
  <c r="AK16"/>
  <c r="AB16"/>
  <c r="AC16"/>
  <c r="AD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Y16"/>
  <c r="X16"/>
  <c r="Z16"/>
  <c r="R16"/>
  <c r="Q16"/>
  <c r="S16"/>
  <c r="O16"/>
  <c r="K16"/>
  <c r="J16"/>
  <c r="L16"/>
  <c r="H16"/>
  <c r="ER15"/>
  <c r="G15"/>
  <c r="H15"/>
  <c r="I15"/>
  <c r="N15"/>
  <c r="P15"/>
  <c r="U15"/>
  <c r="V15"/>
  <c r="W15"/>
  <c r="BD15"/>
  <c r="BF15"/>
  <c r="AB15"/>
  <c r="AC15"/>
  <c r="AD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A15"/>
  <c r="AZ15"/>
  <c r="BB15"/>
  <c r="AX15"/>
  <c r="AW15"/>
  <c r="AY15"/>
  <c r="AT15"/>
  <c r="AS15"/>
  <c r="AU15"/>
  <c r="AQ15"/>
  <c r="AP15"/>
  <c r="AR15"/>
  <c r="AM15"/>
  <c r="AL15"/>
  <c r="AN15"/>
  <c r="AJ15"/>
  <c r="AI15"/>
  <c r="AK15"/>
  <c r="AF15"/>
  <c r="AE15"/>
  <c r="AG15"/>
  <c r="Y15"/>
  <c r="X15"/>
  <c r="Z15"/>
  <c r="R15"/>
  <c r="Q15"/>
  <c r="S15"/>
  <c r="O15"/>
  <c r="K15"/>
  <c r="J15"/>
  <c r="L15"/>
  <c r="ER14"/>
  <c r="G14"/>
  <c r="H14"/>
  <c r="I14"/>
  <c r="N14"/>
  <c r="P14"/>
  <c r="U14"/>
  <c r="V14"/>
  <c r="W14"/>
  <c r="BD14"/>
  <c r="BE14"/>
  <c r="BF14"/>
  <c r="AB14"/>
  <c r="AC14"/>
  <c r="AD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Y14"/>
  <c r="X14"/>
  <c r="Z14"/>
  <c r="R14"/>
  <c r="Q14"/>
  <c r="S14"/>
  <c r="O14"/>
  <c r="K14"/>
  <c r="J14"/>
  <c r="L14"/>
  <c r="ER13"/>
  <c r="G13"/>
  <c r="H13"/>
  <c r="I13"/>
  <c r="N13"/>
  <c r="P13"/>
  <c r="U13"/>
  <c r="V13"/>
  <c r="W13"/>
  <c r="BD13"/>
  <c r="BE13"/>
  <c r="BF13"/>
  <c r="AB13"/>
  <c r="AC13"/>
  <c r="AD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Y13"/>
  <c r="X13"/>
  <c r="Z13"/>
  <c r="R13"/>
  <c r="Q13"/>
  <c r="S13"/>
  <c r="O13"/>
  <c r="K13"/>
  <c r="J13"/>
  <c r="L13"/>
  <c r="ER12"/>
  <c r="G12"/>
  <c r="H12"/>
  <c r="I12"/>
  <c r="N12"/>
  <c r="O12"/>
  <c r="P12"/>
  <c r="AI12"/>
  <c r="AJ12"/>
  <c r="AK12"/>
  <c r="AP12"/>
  <c r="AQ12"/>
  <c r="AR12"/>
  <c r="AB12"/>
  <c r="AC12"/>
  <c r="AD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M12"/>
  <c r="AL12"/>
  <c r="AN12"/>
  <c r="AF12"/>
  <c r="AE12"/>
  <c r="AG12"/>
  <c r="Y12"/>
  <c r="X12"/>
  <c r="Z12"/>
  <c r="V12"/>
  <c r="U12"/>
  <c r="W12"/>
  <c r="R12"/>
  <c r="Q12"/>
  <c r="S12"/>
  <c r="K12"/>
  <c r="J12"/>
  <c r="L12"/>
  <c r="ER11"/>
  <c r="G11"/>
  <c r="I11"/>
  <c r="N11"/>
  <c r="P11"/>
  <c r="U11"/>
  <c r="V11"/>
  <c r="W11"/>
  <c r="BD11"/>
  <c r="BE11"/>
  <c r="BF11"/>
  <c r="AB11"/>
  <c r="AC11"/>
  <c r="AD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Y11"/>
  <c r="X11"/>
  <c r="Z11"/>
  <c r="R11"/>
  <c r="Q11"/>
  <c r="S11"/>
  <c r="O11"/>
  <c r="K11"/>
  <c r="J11"/>
  <c r="L11"/>
  <c r="H11"/>
  <c r="ER10"/>
  <c r="G10"/>
  <c r="H10"/>
  <c r="I10"/>
  <c r="N10"/>
  <c r="O10"/>
  <c r="P10"/>
  <c r="U10"/>
  <c r="V10"/>
  <c r="W10"/>
  <c r="BD10"/>
  <c r="BE10"/>
  <c r="BF10"/>
  <c r="AB10"/>
  <c r="AC10"/>
  <c r="AD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Y10"/>
  <c r="X10"/>
  <c r="Z10"/>
  <c r="R10"/>
  <c r="Q10"/>
  <c r="S10"/>
  <c r="K10"/>
  <c r="J10"/>
  <c r="L10"/>
  <c r="ER9"/>
  <c r="G9"/>
  <c r="H9"/>
  <c r="I9"/>
  <c r="N9"/>
  <c r="O9"/>
  <c r="P9"/>
  <c r="U9"/>
  <c r="V9"/>
  <c r="W9"/>
  <c r="BD9"/>
  <c r="BE9"/>
  <c r="BF9"/>
  <c r="AB9"/>
  <c r="AC9"/>
  <c r="AD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Y9"/>
  <c r="X9"/>
  <c r="Z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V7"/>
  <c r="W7"/>
  <c r="AI7"/>
  <c r="AJ7"/>
  <c r="AK7"/>
  <c r="AB7"/>
  <c r="AC7"/>
  <c r="AD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F7"/>
  <c r="AE7"/>
  <c r="AG7"/>
  <c r="Y7"/>
  <c r="X7"/>
  <c r="Z7"/>
  <c r="R7"/>
  <c r="Q7"/>
  <c r="S7"/>
  <c r="K7"/>
  <c r="J7"/>
  <c r="L7"/>
  <c r="ER6"/>
  <c r="G6"/>
  <c r="H6"/>
  <c r="I6"/>
  <c r="N6"/>
  <c r="O6"/>
  <c r="P6"/>
  <c r="AI6"/>
  <c r="AJ6"/>
  <c r="AK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AC6"/>
  <c r="AB6"/>
  <c r="AD6"/>
  <c r="Y6"/>
  <c r="X6"/>
  <c r="Z6"/>
  <c r="V6"/>
  <c r="U6"/>
  <c r="W6"/>
  <c r="R6"/>
  <c r="Q6"/>
  <c r="S6"/>
  <c r="K6"/>
  <c r="J6"/>
  <c r="L6"/>
  <c r="ER25" i="4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U18"/>
  <c r="V18"/>
  <c r="W18"/>
  <c r="AI18"/>
  <c r="AJ18"/>
  <c r="AK18"/>
  <c r="AP18"/>
  <c r="AR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Q18"/>
  <c r="AM18"/>
  <c r="AL18"/>
  <c r="AN18"/>
  <c r="AF18"/>
  <c r="AE18"/>
  <c r="AG18"/>
  <c r="AC18"/>
  <c r="AB18"/>
  <c r="AD18"/>
  <c r="Y18"/>
  <c r="X18"/>
  <c r="Z18"/>
  <c r="R18"/>
  <c r="Q18"/>
  <c r="S18"/>
  <c r="O18"/>
  <c r="N18"/>
  <c r="P18"/>
  <c r="K18"/>
  <c r="J18"/>
  <c r="L18"/>
  <c r="H18"/>
  <c r="G18"/>
  <c r="I18"/>
  <c r="ER17"/>
  <c r="G17"/>
  <c r="H17"/>
  <c r="I17"/>
  <c r="N17"/>
  <c r="O17"/>
  <c r="P17"/>
  <c r="U17"/>
  <c r="W17"/>
  <c r="AP17"/>
  <c r="AQ17"/>
  <c r="AR17"/>
  <c r="BR17"/>
  <c r="BS17"/>
  <c r="BT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M17"/>
  <c r="AL17"/>
  <c r="AN17"/>
  <c r="AJ17"/>
  <c r="AI17"/>
  <c r="AK17"/>
  <c r="AF17"/>
  <c r="AE17"/>
  <c r="AG17"/>
  <c r="AC17"/>
  <c r="AB17"/>
  <c r="AD17"/>
  <c r="Y17"/>
  <c r="X17"/>
  <c r="Z17"/>
  <c r="V17"/>
  <c r="R17"/>
  <c r="Q17"/>
  <c r="S17"/>
  <c r="K17"/>
  <c r="J17"/>
  <c r="L17"/>
  <c r="ER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G15"/>
  <c r="H15"/>
  <c r="I15"/>
  <c r="N15"/>
  <c r="O15"/>
  <c r="P15"/>
  <c r="U15"/>
  <c r="W15"/>
  <c r="AI15"/>
  <c r="AJ15"/>
  <c r="AK15"/>
  <c r="AP15"/>
  <c r="AR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M15"/>
  <c r="AL15"/>
  <c r="AN15"/>
  <c r="AF15"/>
  <c r="AE15"/>
  <c r="AG15"/>
  <c r="AC15"/>
  <c r="AB15"/>
  <c r="AD15"/>
  <c r="Y15"/>
  <c r="X15"/>
  <c r="Z15"/>
  <c r="V15"/>
  <c r="R15"/>
  <c r="Q15"/>
  <c r="S15"/>
  <c r="K15"/>
  <c r="J15"/>
  <c r="L15"/>
  <c r="ER14"/>
  <c r="G14"/>
  <c r="H14"/>
  <c r="I14"/>
  <c r="N14"/>
  <c r="O14"/>
  <c r="P14"/>
  <c r="U14"/>
  <c r="W14"/>
  <c r="AP14"/>
  <c r="AQ14"/>
  <c r="AR14"/>
  <c r="BY14"/>
  <c r="BZ14"/>
  <c r="CA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M14"/>
  <c r="AL14"/>
  <c r="AN14"/>
  <c r="AJ14"/>
  <c r="AI14"/>
  <c r="AK14"/>
  <c r="AF14"/>
  <c r="AE14"/>
  <c r="AG14"/>
  <c r="AC14"/>
  <c r="AB14"/>
  <c r="AD14"/>
  <c r="Y14"/>
  <c r="X14"/>
  <c r="Z14"/>
  <c r="V14"/>
  <c r="R14"/>
  <c r="Q14"/>
  <c r="S14"/>
  <c r="K14"/>
  <c r="J14"/>
  <c r="L14"/>
  <c r="ER13"/>
  <c r="G13"/>
  <c r="I13"/>
  <c r="N13"/>
  <c r="O13"/>
  <c r="P13"/>
  <c r="U13"/>
  <c r="W13"/>
  <c r="AB13"/>
  <c r="AD13"/>
  <c r="BR13"/>
  <c r="BS13"/>
  <c r="BT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J13"/>
  <c r="AI13"/>
  <c r="AK13"/>
  <c r="AF13"/>
  <c r="AE13"/>
  <c r="AG13"/>
  <c r="AC13"/>
  <c r="Y13"/>
  <c r="X13"/>
  <c r="Z13"/>
  <c r="V13"/>
  <c r="R13"/>
  <c r="Q13"/>
  <c r="S13"/>
  <c r="K13"/>
  <c r="J13"/>
  <c r="L13"/>
  <c r="H13"/>
  <c r="ER12"/>
  <c r="AP12"/>
  <c r="AQ12"/>
  <c r="AR12"/>
  <c r="BK12"/>
  <c r="BL12"/>
  <c r="BM12"/>
  <c r="BR12"/>
  <c r="BS12"/>
  <c r="BT12"/>
  <c r="BY12"/>
  <c r="BZ12"/>
  <c r="CA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V12"/>
  <c r="BU12"/>
  <c r="BW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M12"/>
  <c r="AL12"/>
  <c r="AN12"/>
  <c r="AJ12"/>
  <c r="AI12"/>
  <c r="AK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AP11"/>
  <c r="AQ11"/>
  <c r="AR11"/>
  <c r="BK11"/>
  <c r="BL11"/>
  <c r="BM11"/>
  <c r="BR11"/>
  <c r="BS11"/>
  <c r="BT11"/>
  <c r="BY11"/>
  <c r="BZ11"/>
  <c r="CA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V11"/>
  <c r="BU11"/>
  <c r="BW11"/>
  <c r="BO11"/>
  <c r="BN11"/>
  <c r="BP11"/>
  <c r="BH11"/>
  <c r="BG11"/>
  <c r="BI11"/>
  <c r="BE11"/>
  <c r="BD11"/>
  <c r="BF11"/>
  <c r="BA11"/>
  <c r="AZ11"/>
  <c r="BB11"/>
  <c r="AX11"/>
  <c r="AW11"/>
  <c r="AY11"/>
  <c r="AT11"/>
  <c r="AS11"/>
  <c r="AU11"/>
  <c r="AM11"/>
  <c r="AL11"/>
  <c r="AN11"/>
  <c r="AJ11"/>
  <c r="AI11"/>
  <c r="AK11"/>
  <c r="AF11"/>
  <c r="AE11"/>
  <c r="AG11"/>
  <c r="AC11"/>
  <c r="AB11"/>
  <c r="AD11"/>
  <c r="Y11"/>
  <c r="X11"/>
  <c r="Z11"/>
  <c r="V11"/>
  <c r="U11"/>
  <c r="W11"/>
  <c r="R11"/>
  <c r="Q11"/>
  <c r="S11"/>
  <c r="O11"/>
  <c r="N11"/>
  <c r="P11"/>
  <c r="K11"/>
  <c r="J11"/>
  <c r="L11"/>
  <c r="H11"/>
  <c r="G11"/>
  <c r="I11"/>
  <c r="ER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U9"/>
  <c r="V9"/>
  <c r="W9"/>
  <c r="AB9"/>
  <c r="AD9"/>
  <c r="BD9"/>
  <c r="BE9"/>
  <c r="BF9"/>
  <c r="ES9"/>
  <c r="ET9"/>
  <c r="EU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AC9"/>
  <c r="Y9"/>
  <c r="X9"/>
  <c r="Z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AB7"/>
  <c r="AC7"/>
  <c r="AD7"/>
  <c r="AP7"/>
  <c r="AQ7"/>
  <c r="AR7"/>
  <c r="BD7"/>
  <c r="BE7"/>
  <c r="BF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A7"/>
  <c r="AZ7"/>
  <c r="BB7"/>
  <c r="AX7"/>
  <c r="AW7"/>
  <c r="AY7"/>
  <c r="AT7"/>
  <c r="AS7"/>
  <c r="AU7"/>
  <c r="AM7"/>
  <c r="AL7"/>
  <c r="AN7"/>
  <c r="AJ7"/>
  <c r="AI7"/>
  <c r="AK7"/>
  <c r="AF7"/>
  <c r="AE7"/>
  <c r="AG7"/>
  <c r="Y7"/>
  <c r="X7"/>
  <c r="Z7"/>
  <c r="V7"/>
  <c r="U7"/>
  <c r="W7"/>
  <c r="R7"/>
  <c r="Q7"/>
  <c r="S7"/>
  <c r="O7"/>
  <c r="N7"/>
  <c r="P7"/>
  <c r="K7"/>
  <c r="J7"/>
  <c r="L7"/>
  <c r="H7"/>
  <c r="G7"/>
  <c r="I7"/>
  <c r="ER6"/>
  <c r="AB6"/>
  <c r="AC6"/>
  <c r="AD6"/>
  <c r="AP6"/>
  <c r="AQ6"/>
  <c r="AR6"/>
  <c r="BD6"/>
  <c r="BE6"/>
  <c r="BF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A6"/>
  <c r="AZ6"/>
  <c r="BB6"/>
  <c r="AX6"/>
  <c r="AW6"/>
  <c r="AY6"/>
  <c r="AT6"/>
  <c r="AS6"/>
  <c r="AU6"/>
  <c r="AM6"/>
  <c r="AL6"/>
  <c r="AN6"/>
  <c r="AJ6"/>
  <c r="AI6"/>
  <c r="AK6"/>
  <c r="AF6"/>
  <c r="AE6"/>
  <c r="AG6"/>
  <c r="Y6"/>
  <c r="X6"/>
  <c r="Z6"/>
  <c r="V6"/>
  <c r="U6"/>
  <c r="W6"/>
  <c r="R6"/>
  <c r="Q6"/>
  <c r="S6"/>
  <c r="O6"/>
  <c r="N6"/>
  <c r="P6"/>
  <c r="K6"/>
  <c r="J6"/>
  <c r="L6"/>
  <c r="H6"/>
  <c r="G6"/>
  <c r="I6"/>
  <c r="ER25" i="3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N19"/>
  <c r="O19"/>
  <c r="P19"/>
  <c r="U19"/>
  <c r="V19"/>
  <c r="W19"/>
  <c r="AW19"/>
  <c r="AX19"/>
  <c r="AY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E19"/>
  <c r="BD19"/>
  <c r="BF19"/>
  <c r="BA19"/>
  <c r="AZ19"/>
  <c r="BB19"/>
  <c r="AT19"/>
  <c r="AS19"/>
  <c r="AU19"/>
  <c r="AQ19"/>
  <c r="AP19"/>
  <c r="AR19"/>
  <c r="AM19"/>
  <c r="AL19"/>
  <c r="AN19"/>
  <c r="AJ19"/>
  <c r="AI19"/>
  <c r="AK19"/>
  <c r="AF19"/>
  <c r="AE19"/>
  <c r="AG19"/>
  <c r="AC19"/>
  <c r="AB19"/>
  <c r="AD19"/>
  <c r="Y19"/>
  <c r="X19"/>
  <c r="Z19"/>
  <c r="R19"/>
  <c r="Q19"/>
  <c r="S19"/>
  <c r="K19"/>
  <c r="J19"/>
  <c r="L19"/>
  <c r="H19"/>
  <c r="G19"/>
  <c r="I19"/>
  <c r="ER18"/>
  <c r="G18"/>
  <c r="H18"/>
  <c r="I18"/>
  <c r="U18"/>
  <c r="V18"/>
  <c r="W18"/>
  <c r="AB18"/>
  <c r="AD18"/>
  <c r="BD18"/>
  <c r="BF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Y18"/>
  <c r="X18"/>
  <c r="Z18"/>
  <c r="R18"/>
  <c r="Q18"/>
  <c r="S18"/>
  <c r="O18"/>
  <c r="N18"/>
  <c r="P18"/>
  <c r="K18"/>
  <c r="J18"/>
  <c r="L18"/>
  <c r="ER17"/>
  <c r="U17"/>
  <c r="V17"/>
  <c r="W17"/>
  <c r="AI17"/>
  <c r="AK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F17"/>
  <c r="AE17"/>
  <c r="AG17"/>
  <c r="AC17"/>
  <c r="AB17"/>
  <c r="AD17"/>
  <c r="Y17"/>
  <c r="X17"/>
  <c r="Z17"/>
  <c r="R17"/>
  <c r="Q17"/>
  <c r="S17"/>
  <c r="O17"/>
  <c r="N17"/>
  <c r="P17"/>
  <c r="K17"/>
  <c r="J17"/>
  <c r="L17"/>
  <c r="H17"/>
  <c r="G17"/>
  <c r="I17"/>
  <c r="ER16"/>
  <c r="N16"/>
  <c r="P16"/>
  <c r="U16"/>
  <c r="W16"/>
  <c r="AB16"/>
  <c r="AD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Y16"/>
  <c r="X16"/>
  <c r="Z16"/>
  <c r="V16"/>
  <c r="R16"/>
  <c r="Q16"/>
  <c r="S16"/>
  <c r="O16"/>
  <c r="K16"/>
  <c r="J16"/>
  <c r="L16"/>
  <c r="H16"/>
  <c r="G16"/>
  <c r="I16"/>
  <c r="ER15"/>
  <c r="N15"/>
  <c r="O15"/>
  <c r="P15"/>
  <c r="AI15"/>
  <c r="AJ15"/>
  <c r="AK15"/>
  <c r="BD15"/>
  <c r="BE15"/>
  <c r="BF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A15"/>
  <c r="AZ15"/>
  <c r="BB15"/>
  <c r="AX15"/>
  <c r="AW15"/>
  <c r="AY15"/>
  <c r="AT15"/>
  <c r="AS15"/>
  <c r="AU15"/>
  <c r="AQ15"/>
  <c r="AP15"/>
  <c r="AR15"/>
  <c r="AM15"/>
  <c r="AL15"/>
  <c r="AN15"/>
  <c r="AF15"/>
  <c r="AE15"/>
  <c r="AG15"/>
  <c r="AC15"/>
  <c r="AB15"/>
  <c r="AD15"/>
  <c r="Y15"/>
  <c r="X15"/>
  <c r="Z15"/>
  <c r="V15"/>
  <c r="U15"/>
  <c r="W15"/>
  <c r="R15"/>
  <c r="Q15"/>
  <c r="S15"/>
  <c r="K15"/>
  <c r="J15"/>
  <c r="L15"/>
  <c r="H15"/>
  <c r="G15"/>
  <c r="I15"/>
  <c r="ER14"/>
  <c r="AB14"/>
  <c r="AC14"/>
  <c r="AD14"/>
  <c r="AI14"/>
  <c r="AJ14"/>
  <c r="AK14"/>
  <c r="AW14"/>
  <c r="AX14"/>
  <c r="AY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T14"/>
  <c r="AS14"/>
  <c r="AU14"/>
  <c r="AQ14"/>
  <c r="AP14"/>
  <c r="AR14"/>
  <c r="AM14"/>
  <c r="AL14"/>
  <c r="AN14"/>
  <c r="AF14"/>
  <c r="AE14"/>
  <c r="AG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AI13"/>
  <c r="AJ13"/>
  <c r="AK13"/>
  <c r="AW13"/>
  <c r="AX13"/>
  <c r="AY13"/>
  <c r="BD13"/>
  <c r="BE13"/>
  <c r="BF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A13"/>
  <c r="AZ13"/>
  <c r="BB13"/>
  <c r="AT13"/>
  <c r="AS13"/>
  <c r="AU13"/>
  <c r="AQ13"/>
  <c r="AP13"/>
  <c r="AR13"/>
  <c r="AM13"/>
  <c r="AL13"/>
  <c r="AN13"/>
  <c r="AF13"/>
  <c r="AE13"/>
  <c r="AG13"/>
  <c r="AC13"/>
  <c r="AB13"/>
  <c r="AD13"/>
  <c r="Y13"/>
  <c r="X13"/>
  <c r="Z13"/>
  <c r="V13"/>
  <c r="U13"/>
  <c r="W13"/>
  <c r="R13"/>
  <c r="Q13"/>
  <c r="S13"/>
  <c r="O13"/>
  <c r="N13"/>
  <c r="P13"/>
  <c r="K13"/>
  <c r="J13"/>
  <c r="L13"/>
  <c r="H13"/>
  <c r="G13"/>
  <c r="I13"/>
  <c r="ER12"/>
  <c r="N12"/>
  <c r="O12"/>
  <c r="P12"/>
  <c r="U12"/>
  <c r="V12"/>
  <c r="W12"/>
  <c r="AB12"/>
  <c r="AC12"/>
  <c r="AD12"/>
  <c r="AI12"/>
  <c r="AJ12"/>
  <c r="AK12"/>
  <c r="BK12"/>
  <c r="BL12"/>
  <c r="BM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F12"/>
  <c r="AE12"/>
  <c r="AG12"/>
  <c r="Y12"/>
  <c r="X12"/>
  <c r="Z12"/>
  <c r="R12"/>
  <c r="Q12"/>
  <c r="S12"/>
  <c r="K12"/>
  <c r="J12"/>
  <c r="L12"/>
  <c r="H12"/>
  <c r="G12"/>
  <c r="I12"/>
  <c r="ER11"/>
  <c r="N11"/>
  <c r="P11"/>
  <c r="U11"/>
  <c r="V11"/>
  <c r="W11"/>
  <c r="AI11"/>
  <c r="AK11"/>
  <c r="BD11"/>
  <c r="BE11"/>
  <c r="BF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A11"/>
  <c r="AZ11"/>
  <c r="BB11"/>
  <c r="AX11"/>
  <c r="AW11"/>
  <c r="AY11"/>
  <c r="AT11"/>
  <c r="AS11"/>
  <c r="AU11"/>
  <c r="AQ11"/>
  <c r="AP11"/>
  <c r="AR11"/>
  <c r="AM11"/>
  <c r="AL11"/>
  <c r="AN11"/>
  <c r="AJ11"/>
  <c r="AF11"/>
  <c r="AE11"/>
  <c r="AG11"/>
  <c r="AC11"/>
  <c r="AB11"/>
  <c r="AD11"/>
  <c r="Y11"/>
  <c r="X11"/>
  <c r="Z11"/>
  <c r="R11"/>
  <c r="Q11"/>
  <c r="S11"/>
  <c r="O11"/>
  <c r="K11"/>
  <c r="J11"/>
  <c r="L11"/>
  <c r="H11"/>
  <c r="G11"/>
  <c r="I11"/>
  <c r="ER10"/>
  <c r="AW10"/>
  <c r="AX10"/>
  <c r="AY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N9"/>
  <c r="P9"/>
  <c r="U9"/>
  <c r="W9"/>
  <c r="AB9"/>
  <c r="AD9"/>
  <c r="AW9"/>
  <c r="AX9"/>
  <c r="AY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T9"/>
  <c r="AS9"/>
  <c r="AU9"/>
  <c r="AQ9"/>
  <c r="AP9"/>
  <c r="AR9"/>
  <c r="AM9"/>
  <c r="AL9"/>
  <c r="AN9"/>
  <c r="AJ9"/>
  <c r="AI9"/>
  <c r="AK9"/>
  <c r="AF9"/>
  <c r="AE9"/>
  <c r="AG9"/>
  <c r="AC9"/>
  <c r="Y9"/>
  <c r="X9"/>
  <c r="Z9"/>
  <c r="V9"/>
  <c r="R9"/>
  <c r="Q9"/>
  <c r="S9"/>
  <c r="O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N7"/>
  <c r="P7"/>
  <c r="U7"/>
  <c r="V7"/>
  <c r="W7"/>
  <c r="BD7"/>
  <c r="BE7"/>
  <c r="BF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AC7"/>
  <c r="AB7"/>
  <c r="AD7"/>
  <c r="Y7"/>
  <c r="X7"/>
  <c r="Z7"/>
  <c r="R7"/>
  <c r="Q7"/>
  <c r="S7"/>
  <c r="O7"/>
  <c r="K7"/>
  <c r="J7"/>
  <c r="L7"/>
  <c r="H7"/>
  <c r="G7"/>
  <c r="I7"/>
  <c r="ER6"/>
  <c r="AI6"/>
  <c r="AJ6"/>
  <c r="AK6"/>
  <c r="BD6"/>
  <c r="BE6"/>
  <c r="BF6"/>
  <c r="AW6"/>
  <c r="AY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A6"/>
  <c r="AZ6"/>
  <c r="BB6"/>
  <c r="AX6"/>
  <c r="AT6"/>
  <c r="AS6"/>
  <c r="AU6"/>
  <c r="AQ6"/>
  <c r="AP6"/>
  <c r="AR6"/>
  <c r="AM6"/>
  <c r="AL6"/>
  <c r="AN6"/>
  <c r="AF6"/>
  <c r="AE6"/>
  <c r="AG6"/>
  <c r="AC6"/>
  <c r="AB6"/>
  <c r="AD6"/>
  <c r="Y6"/>
  <c r="X6"/>
  <c r="Z6"/>
  <c r="V6"/>
  <c r="U6"/>
  <c r="W6"/>
  <c r="R6"/>
  <c r="Q6"/>
  <c r="S6"/>
  <c r="O6"/>
  <c r="N6"/>
  <c r="P6"/>
  <c r="K6"/>
  <c r="J6"/>
  <c r="L6"/>
  <c r="H6"/>
  <c r="G6"/>
  <c r="I6"/>
  <c r="ER25" i="2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P19"/>
  <c r="AQ19"/>
  <c r="AR19"/>
  <c r="AW19"/>
  <c r="AX19"/>
  <c r="AY19"/>
  <c r="BR19"/>
  <c r="BS19"/>
  <c r="BT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O19"/>
  <c r="BN19"/>
  <c r="BP19"/>
  <c r="BL19"/>
  <c r="BK19"/>
  <c r="BM19"/>
  <c r="BH19"/>
  <c r="BG19"/>
  <c r="BI19"/>
  <c r="BE19"/>
  <c r="BD19"/>
  <c r="BF19"/>
  <c r="BA19"/>
  <c r="AZ19"/>
  <c r="BB19"/>
  <c r="AT19"/>
  <c r="AS19"/>
  <c r="AU19"/>
  <c r="AM19"/>
  <c r="AL19"/>
  <c r="AN19"/>
  <c r="AJ19"/>
  <c r="AI19"/>
  <c r="AK19"/>
  <c r="AF19"/>
  <c r="AE19"/>
  <c r="AG19"/>
  <c r="AC19"/>
  <c r="AB19"/>
  <c r="AD19"/>
  <c r="Y19"/>
  <c r="X19"/>
  <c r="Z19"/>
  <c r="V19"/>
  <c r="U19"/>
  <c r="W19"/>
  <c r="R19"/>
  <c r="Q19"/>
  <c r="S19"/>
  <c r="O19"/>
  <c r="N19"/>
  <c r="P19"/>
  <c r="K19"/>
  <c r="J19"/>
  <c r="L19"/>
  <c r="H19"/>
  <c r="G19"/>
  <c r="I19"/>
  <c r="ER18"/>
  <c r="AB18"/>
  <c r="AC18"/>
  <c r="AD18"/>
  <c r="U18"/>
  <c r="W18"/>
  <c r="BR18"/>
  <c r="BT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Y18"/>
  <c r="X18"/>
  <c r="Z18"/>
  <c r="V18"/>
  <c r="R18"/>
  <c r="Q18"/>
  <c r="S18"/>
  <c r="O18"/>
  <c r="N18"/>
  <c r="P18"/>
  <c r="K18"/>
  <c r="J18"/>
  <c r="L18"/>
  <c r="H18"/>
  <c r="G18"/>
  <c r="I18"/>
  <c r="ER17"/>
  <c r="AI17"/>
  <c r="AJ17"/>
  <c r="AK17"/>
  <c r="AP17"/>
  <c r="AQ17"/>
  <c r="AR17"/>
  <c r="AW17"/>
  <c r="AX17"/>
  <c r="AY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T17"/>
  <c r="AS17"/>
  <c r="AU17"/>
  <c r="AM17"/>
  <c r="AL17"/>
  <c r="AN17"/>
  <c r="AF17"/>
  <c r="AE17"/>
  <c r="AG17"/>
  <c r="AC17"/>
  <c r="AB17"/>
  <c r="AD17"/>
  <c r="Y17"/>
  <c r="X17"/>
  <c r="Z17"/>
  <c r="V17"/>
  <c r="U17"/>
  <c r="W17"/>
  <c r="R17"/>
  <c r="Q17"/>
  <c r="S17"/>
  <c r="O17"/>
  <c r="N17"/>
  <c r="P17"/>
  <c r="K17"/>
  <c r="J17"/>
  <c r="L17"/>
  <c r="H17"/>
  <c r="G17"/>
  <c r="I17"/>
  <c r="ER16"/>
  <c r="AP16"/>
  <c r="AQ16"/>
  <c r="AR16"/>
  <c r="BK16"/>
  <c r="BL16"/>
  <c r="BM16"/>
  <c r="BR16"/>
  <c r="BS16"/>
  <c r="BT16"/>
  <c r="BY16"/>
  <c r="BZ16"/>
  <c r="CA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V16"/>
  <c r="BU16"/>
  <c r="BW16"/>
  <c r="BO16"/>
  <c r="BN16"/>
  <c r="BP16"/>
  <c r="BH16"/>
  <c r="BG16"/>
  <c r="BI16"/>
  <c r="BE16"/>
  <c r="BD16"/>
  <c r="BF16"/>
  <c r="BA16"/>
  <c r="AZ16"/>
  <c r="BB16"/>
  <c r="AX16"/>
  <c r="AW16"/>
  <c r="AY16"/>
  <c r="AT16"/>
  <c r="AS16"/>
  <c r="AU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AB15"/>
  <c r="AC15"/>
  <c r="AD15"/>
  <c r="U15"/>
  <c r="W15"/>
  <c r="AI15"/>
  <c r="AK15"/>
  <c r="AP15"/>
  <c r="AR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Q15"/>
  <c r="AM15"/>
  <c r="AL15"/>
  <c r="AN15"/>
  <c r="AJ15"/>
  <c r="AF15"/>
  <c r="AE15"/>
  <c r="AG15"/>
  <c r="Y15"/>
  <c r="X15"/>
  <c r="Z15"/>
  <c r="V15"/>
  <c r="R15"/>
  <c r="Q15"/>
  <c r="S15"/>
  <c r="O15"/>
  <c r="N15"/>
  <c r="P15"/>
  <c r="K15"/>
  <c r="J15"/>
  <c r="L15"/>
  <c r="H15"/>
  <c r="G15"/>
  <c r="I15"/>
  <c r="ER14"/>
  <c r="BK14"/>
  <c r="BL14"/>
  <c r="BM14"/>
  <c r="BR14"/>
  <c r="BS14"/>
  <c r="BT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O14"/>
  <c r="BN14"/>
  <c r="BP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AB14"/>
  <c r="AD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AI13"/>
  <c r="AJ13"/>
  <c r="AK13"/>
  <c r="CF13"/>
  <c r="CG13"/>
  <c r="CH13"/>
  <c r="CM13"/>
  <c r="CN13"/>
  <c r="CO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J13"/>
  <c r="CI13"/>
  <c r="CK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Q13"/>
  <c r="AP13"/>
  <c r="AR13"/>
  <c r="AM13"/>
  <c r="AL13"/>
  <c r="AN13"/>
  <c r="AF13"/>
  <c r="AE13"/>
  <c r="AG13"/>
  <c r="AC13"/>
  <c r="AB13"/>
  <c r="AD13"/>
  <c r="Y13"/>
  <c r="X13"/>
  <c r="Z13"/>
  <c r="V13"/>
  <c r="U13"/>
  <c r="W13"/>
  <c r="R13"/>
  <c r="Q13"/>
  <c r="S13"/>
  <c r="O13"/>
  <c r="N13"/>
  <c r="P13"/>
  <c r="K13"/>
  <c r="J13"/>
  <c r="L13"/>
  <c r="H13"/>
  <c r="G13"/>
  <c r="I13"/>
  <c r="ER12"/>
  <c r="G12"/>
  <c r="H12"/>
  <c r="I12"/>
  <c r="N12"/>
  <c r="O12"/>
  <c r="P12"/>
  <c r="U12"/>
  <c r="W12"/>
  <c r="AB12"/>
  <c r="AC12"/>
  <c r="AD12"/>
  <c r="AW12"/>
  <c r="AX12"/>
  <c r="AY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V12"/>
  <c r="R12"/>
  <c r="Q12"/>
  <c r="S12"/>
  <c r="K12"/>
  <c r="J12"/>
  <c r="L12"/>
  <c r="ER11"/>
  <c r="G11"/>
  <c r="H11"/>
  <c r="I11"/>
  <c r="N11"/>
  <c r="O11"/>
  <c r="P11"/>
  <c r="U11"/>
  <c r="V11"/>
  <c r="W11"/>
  <c r="AB11"/>
  <c r="AC11"/>
  <c r="AD11"/>
  <c r="AI11"/>
  <c r="AJ11"/>
  <c r="AK11"/>
  <c r="AW11"/>
  <c r="AX11"/>
  <c r="AY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E11"/>
  <c r="BD11"/>
  <c r="BF11"/>
  <c r="BA11"/>
  <c r="AZ11"/>
  <c r="BB11"/>
  <c r="AT11"/>
  <c r="AS11"/>
  <c r="AU11"/>
  <c r="AQ11"/>
  <c r="AP11"/>
  <c r="AR11"/>
  <c r="AM11"/>
  <c r="AL11"/>
  <c r="AN11"/>
  <c r="AF11"/>
  <c r="AE11"/>
  <c r="AG11"/>
  <c r="Y11"/>
  <c r="X11"/>
  <c r="Z11"/>
  <c r="R11"/>
  <c r="Q11"/>
  <c r="S11"/>
  <c r="K11"/>
  <c r="J11"/>
  <c r="L11"/>
  <c r="ER10"/>
  <c r="G10"/>
  <c r="I10"/>
  <c r="N10"/>
  <c r="O10"/>
  <c r="P10"/>
  <c r="U10"/>
  <c r="V10"/>
  <c r="W10"/>
  <c r="AB10"/>
  <c r="AD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Y10"/>
  <c r="X10"/>
  <c r="Z10"/>
  <c r="R10"/>
  <c r="Q10"/>
  <c r="S10"/>
  <c r="K10"/>
  <c r="J10"/>
  <c r="L10"/>
  <c r="H10"/>
  <c r="ER9"/>
  <c r="G9"/>
  <c r="H9"/>
  <c r="I9"/>
  <c r="N9"/>
  <c r="O9"/>
  <c r="P9"/>
  <c r="U9"/>
  <c r="V9"/>
  <c r="W9"/>
  <c r="AB9"/>
  <c r="AC9"/>
  <c r="AD9"/>
  <c r="BK9"/>
  <c r="BL9"/>
  <c r="BM9"/>
  <c r="ES9"/>
  <c r="ET9"/>
  <c r="EU9"/>
  <c r="EV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Y9"/>
  <c r="X9"/>
  <c r="Z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N7"/>
  <c r="O7"/>
  <c r="P7"/>
  <c r="AI7"/>
  <c r="AK7"/>
  <c r="AP7"/>
  <c r="AQ7"/>
  <c r="AR7"/>
  <c r="BR7"/>
  <c r="BS7"/>
  <c r="BT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M7"/>
  <c r="AL7"/>
  <c r="AN7"/>
  <c r="AJ7"/>
  <c r="AF7"/>
  <c r="AE7"/>
  <c r="AG7"/>
  <c r="AC7"/>
  <c r="AB7"/>
  <c r="AD7"/>
  <c r="Y7"/>
  <c r="X7"/>
  <c r="Z7"/>
  <c r="V7"/>
  <c r="U7"/>
  <c r="W7"/>
  <c r="R7"/>
  <c r="Q7"/>
  <c r="S7"/>
  <c r="K7"/>
  <c r="J7"/>
  <c r="ER6"/>
  <c r="G6"/>
  <c r="H6"/>
  <c r="I6"/>
  <c r="N6"/>
  <c r="O6"/>
  <c r="P6"/>
  <c r="U6"/>
  <c r="V6"/>
  <c r="W6"/>
  <c r="AB6"/>
  <c r="AC6"/>
  <c r="AD6"/>
  <c r="AI6"/>
  <c r="AJ6"/>
  <c r="AK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Y6"/>
  <c r="X6"/>
  <c r="Z6"/>
  <c r="R6"/>
  <c r="Q6"/>
  <c r="S6"/>
  <c r="K6"/>
  <c r="J6"/>
  <c r="L6"/>
  <c r="ER25" i="1"/>
  <c r="EW25"/>
  <c r="EN25"/>
  <c r="EM25"/>
  <c r="EO25"/>
  <c r="EK25"/>
  <c r="EJ25"/>
  <c r="EL25"/>
  <c r="EG25"/>
  <c r="EF25"/>
  <c r="ED25"/>
  <c r="EC25"/>
  <c r="EE25"/>
  <c r="DZ25"/>
  <c r="DY25"/>
  <c r="EA25"/>
  <c r="DW25"/>
  <c r="DV25"/>
  <c r="DX25"/>
  <c r="DS25"/>
  <c r="DR25"/>
  <c r="DT25"/>
  <c r="DP25"/>
  <c r="DO25"/>
  <c r="DQ25"/>
  <c r="DL25"/>
  <c r="DK25"/>
  <c r="DM25"/>
  <c r="DI25"/>
  <c r="DH25"/>
  <c r="DJ25"/>
  <c r="DE25"/>
  <c r="DD25"/>
  <c r="DF25"/>
  <c r="DB25"/>
  <c r="DA25"/>
  <c r="DC25"/>
  <c r="CX25"/>
  <c r="CW25"/>
  <c r="CY25"/>
  <c r="CU25"/>
  <c r="CT25"/>
  <c r="CV25"/>
  <c r="CQ25"/>
  <c r="CP25"/>
  <c r="CR25"/>
  <c r="CN25"/>
  <c r="CM25"/>
  <c r="CO25"/>
  <c r="CJ25"/>
  <c r="CI25"/>
  <c r="CK25"/>
  <c r="CG25"/>
  <c r="CF25"/>
  <c r="CH25"/>
  <c r="CC25"/>
  <c r="CB25"/>
  <c r="CD25"/>
  <c r="BZ25"/>
  <c r="BY25"/>
  <c r="CA25"/>
  <c r="BV25"/>
  <c r="BU25"/>
  <c r="BW25"/>
  <c r="BS25"/>
  <c r="BR25"/>
  <c r="BT25"/>
  <c r="BO25"/>
  <c r="BN25"/>
  <c r="BP25"/>
  <c r="BL25"/>
  <c r="BK25"/>
  <c r="BM25"/>
  <c r="BH25"/>
  <c r="BG25"/>
  <c r="BI25"/>
  <c r="BE25"/>
  <c r="BD25"/>
  <c r="BF25"/>
  <c r="BA25"/>
  <c r="AZ25"/>
  <c r="BB25"/>
  <c r="AX25"/>
  <c r="AW25"/>
  <c r="AY25"/>
  <c r="AT25"/>
  <c r="AS25"/>
  <c r="AU25"/>
  <c r="AQ25"/>
  <c r="AP25"/>
  <c r="AR25"/>
  <c r="AM25"/>
  <c r="AL25"/>
  <c r="AN25"/>
  <c r="AJ25"/>
  <c r="AI25"/>
  <c r="AK25"/>
  <c r="AF25"/>
  <c r="AE25"/>
  <c r="AG25"/>
  <c r="AC25"/>
  <c r="AB25"/>
  <c r="AD25"/>
  <c r="Y25"/>
  <c r="X25"/>
  <c r="Z25"/>
  <c r="V25"/>
  <c r="U25"/>
  <c r="W25"/>
  <c r="R25"/>
  <c r="Q25"/>
  <c r="S25"/>
  <c r="O25"/>
  <c r="N25"/>
  <c r="P25"/>
  <c r="K25"/>
  <c r="J25"/>
  <c r="L25"/>
  <c r="H25"/>
  <c r="G25"/>
  <c r="I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O23"/>
  <c r="EK23"/>
  <c r="EJ23"/>
  <c r="EL23"/>
  <c r="EG23"/>
  <c r="EF23"/>
  <c r="ED23"/>
  <c r="EC23"/>
  <c r="EE23"/>
  <c r="DZ23"/>
  <c r="DY23"/>
  <c r="EA23"/>
  <c r="DW23"/>
  <c r="DV23"/>
  <c r="DX23"/>
  <c r="DS23"/>
  <c r="DR23"/>
  <c r="DT23"/>
  <c r="DP23"/>
  <c r="DO23"/>
  <c r="DQ23"/>
  <c r="DL23"/>
  <c r="DK23"/>
  <c r="DM23"/>
  <c r="DI23"/>
  <c r="DH23"/>
  <c r="DJ23"/>
  <c r="DE23"/>
  <c r="DD23"/>
  <c r="DF23"/>
  <c r="DB23"/>
  <c r="DA23"/>
  <c r="DC23"/>
  <c r="CX23"/>
  <c r="CW23"/>
  <c r="CY23"/>
  <c r="CU23"/>
  <c r="CT23"/>
  <c r="CV23"/>
  <c r="CQ23"/>
  <c r="CP23"/>
  <c r="CR23"/>
  <c r="CN23"/>
  <c r="CM23"/>
  <c r="CO23"/>
  <c r="CJ23"/>
  <c r="CI23"/>
  <c r="CK23"/>
  <c r="CG23"/>
  <c r="CF23"/>
  <c r="CH23"/>
  <c r="CC23"/>
  <c r="CB23"/>
  <c r="CD23"/>
  <c r="BZ23"/>
  <c r="BY23"/>
  <c r="CA23"/>
  <c r="BV23"/>
  <c r="BU23"/>
  <c r="BW23"/>
  <c r="BS23"/>
  <c r="BR23"/>
  <c r="BT23"/>
  <c r="BO23"/>
  <c r="BN23"/>
  <c r="BP23"/>
  <c r="BL23"/>
  <c r="BK23"/>
  <c r="BM23"/>
  <c r="BH23"/>
  <c r="BG23"/>
  <c r="BI23"/>
  <c r="BE23"/>
  <c r="BD23"/>
  <c r="BF23"/>
  <c r="BA23"/>
  <c r="AZ23"/>
  <c r="BB23"/>
  <c r="AX23"/>
  <c r="AW23"/>
  <c r="AY23"/>
  <c r="AT23"/>
  <c r="AS23"/>
  <c r="AU23"/>
  <c r="AQ23"/>
  <c r="AP23"/>
  <c r="AR23"/>
  <c r="AM23"/>
  <c r="AL23"/>
  <c r="AN23"/>
  <c r="AJ23"/>
  <c r="AI23"/>
  <c r="AK23"/>
  <c r="AF23"/>
  <c r="AE23"/>
  <c r="AG23"/>
  <c r="AC23"/>
  <c r="AB23"/>
  <c r="AD23"/>
  <c r="Y23"/>
  <c r="X23"/>
  <c r="Z23"/>
  <c r="V23"/>
  <c r="U23"/>
  <c r="W23"/>
  <c r="R23"/>
  <c r="Q23"/>
  <c r="S23"/>
  <c r="O23"/>
  <c r="N23"/>
  <c r="P23"/>
  <c r="K23"/>
  <c r="J23"/>
  <c r="L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L21"/>
  <c r="EG21"/>
  <c r="EF21"/>
  <c r="ED21"/>
  <c r="EC21"/>
  <c r="EE21"/>
  <c r="DZ21"/>
  <c r="DY21"/>
  <c r="EA21"/>
  <c r="DW21"/>
  <c r="DV21"/>
  <c r="DX21"/>
  <c r="DS21"/>
  <c r="DR21"/>
  <c r="DT21"/>
  <c r="DP21"/>
  <c r="DO21"/>
  <c r="DQ21"/>
  <c r="DL21"/>
  <c r="DK21"/>
  <c r="DM21"/>
  <c r="DI21"/>
  <c r="DH21"/>
  <c r="DJ21"/>
  <c r="DE21"/>
  <c r="DD21"/>
  <c r="DF21"/>
  <c r="DB21"/>
  <c r="DA21"/>
  <c r="DC21"/>
  <c r="CX21"/>
  <c r="CW21"/>
  <c r="CY21"/>
  <c r="CU21"/>
  <c r="CT21"/>
  <c r="CV21"/>
  <c r="CQ21"/>
  <c r="CP21"/>
  <c r="CR21"/>
  <c r="CN21"/>
  <c r="CM21"/>
  <c r="CO21"/>
  <c r="CJ21"/>
  <c r="CI21"/>
  <c r="CK21"/>
  <c r="CG21"/>
  <c r="CF21"/>
  <c r="CH21"/>
  <c r="CC21"/>
  <c r="CB21"/>
  <c r="CD21"/>
  <c r="BZ21"/>
  <c r="BY21"/>
  <c r="CA21"/>
  <c r="BV21"/>
  <c r="BU21"/>
  <c r="BW21"/>
  <c r="BS21"/>
  <c r="BR21"/>
  <c r="BT21"/>
  <c r="BO21"/>
  <c r="BN21"/>
  <c r="BP21"/>
  <c r="BL21"/>
  <c r="BK21"/>
  <c r="BM21"/>
  <c r="BH21"/>
  <c r="BG21"/>
  <c r="BI21"/>
  <c r="BE21"/>
  <c r="BD21"/>
  <c r="BF21"/>
  <c r="BA21"/>
  <c r="AZ21"/>
  <c r="BB21"/>
  <c r="AX21"/>
  <c r="AW21"/>
  <c r="AY21"/>
  <c r="AT21"/>
  <c r="AS21"/>
  <c r="AU21"/>
  <c r="AQ21"/>
  <c r="AP21"/>
  <c r="AR21"/>
  <c r="AM21"/>
  <c r="AL21"/>
  <c r="AN21"/>
  <c r="AJ21"/>
  <c r="AI21"/>
  <c r="AK21"/>
  <c r="AF21"/>
  <c r="AE21"/>
  <c r="AG21"/>
  <c r="AC21"/>
  <c r="AB21"/>
  <c r="AD21"/>
  <c r="Y21"/>
  <c r="X21"/>
  <c r="Z21"/>
  <c r="V21"/>
  <c r="U21"/>
  <c r="W21"/>
  <c r="R21"/>
  <c r="Q21"/>
  <c r="S21"/>
  <c r="O21"/>
  <c r="N21"/>
  <c r="P21"/>
  <c r="K21"/>
  <c r="J21"/>
  <c r="L21"/>
  <c r="H21"/>
  <c r="G21"/>
  <c r="I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G19"/>
  <c r="H19"/>
  <c r="I19"/>
  <c r="N19"/>
  <c r="O19"/>
  <c r="P19"/>
  <c r="U19"/>
  <c r="V19"/>
  <c r="W19"/>
  <c r="AB19"/>
  <c r="AC19"/>
  <c r="AD19"/>
  <c r="BD19"/>
  <c r="BE19"/>
  <c r="BF19"/>
  <c r="ES19"/>
  <c r="ET19"/>
  <c r="EU19"/>
  <c r="EV19"/>
  <c r="EW19"/>
  <c r="EN19"/>
  <c r="EM19"/>
  <c r="EO19"/>
  <c r="EK19"/>
  <c r="EJ19"/>
  <c r="EL19"/>
  <c r="EG19"/>
  <c r="EF19"/>
  <c r="ED19"/>
  <c r="EC19"/>
  <c r="EE19"/>
  <c r="DZ19"/>
  <c r="DY19"/>
  <c r="EA19"/>
  <c r="DW19"/>
  <c r="DV19"/>
  <c r="DX19"/>
  <c r="DS19"/>
  <c r="DR19"/>
  <c r="DT19"/>
  <c r="DP19"/>
  <c r="DO19"/>
  <c r="DQ19"/>
  <c r="DL19"/>
  <c r="DK19"/>
  <c r="DM19"/>
  <c r="DI19"/>
  <c r="DH19"/>
  <c r="DJ19"/>
  <c r="DE19"/>
  <c r="DD19"/>
  <c r="DF19"/>
  <c r="DB19"/>
  <c r="DA19"/>
  <c r="DC19"/>
  <c r="CX19"/>
  <c r="CW19"/>
  <c r="CY19"/>
  <c r="CU19"/>
  <c r="CT19"/>
  <c r="CV19"/>
  <c r="CQ19"/>
  <c r="CP19"/>
  <c r="CR19"/>
  <c r="CN19"/>
  <c r="CM19"/>
  <c r="CO19"/>
  <c r="CJ19"/>
  <c r="CI19"/>
  <c r="CK19"/>
  <c r="CG19"/>
  <c r="CF19"/>
  <c r="CH19"/>
  <c r="CC19"/>
  <c r="CB19"/>
  <c r="CD19"/>
  <c r="BZ19"/>
  <c r="BY19"/>
  <c r="CA19"/>
  <c r="BV19"/>
  <c r="BU19"/>
  <c r="BW19"/>
  <c r="BS19"/>
  <c r="BR19"/>
  <c r="BT19"/>
  <c r="BO19"/>
  <c r="BN19"/>
  <c r="BP19"/>
  <c r="BL19"/>
  <c r="BK19"/>
  <c r="BM19"/>
  <c r="BH19"/>
  <c r="BG19"/>
  <c r="BI19"/>
  <c r="BA19"/>
  <c r="AZ19"/>
  <c r="BB19"/>
  <c r="AX19"/>
  <c r="AW19"/>
  <c r="AY19"/>
  <c r="AT19"/>
  <c r="AS19"/>
  <c r="AU19"/>
  <c r="AQ19"/>
  <c r="AP19"/>
  <c r="AR19"/>
  <c r="AM19"/>
  <c r="AL19"/>
  <c r="AN19"/>
  <c r="AJ19"/>
  <c r="AI19"/>
  <c r="AK19"/>
  <c r="AF19"/>
  <c r="AE19"/>
  <c r="AG19"/>
  <c r="Y19"/>
  <c r="X19"/>
  <c r="Z19"/>
  <c r="R19"/>
  <c r="Q19"/>
  <c r="S19"/>
  <c r="K19"/>
  <c r="J19"/>
  <c r="L19"/>
  <c r="ER18"/>
  <c r="G18"/>
  <c r="H18"/>
  <c r="I18"/>
  <c r="N18"/>
  <c r="P18"/>
  <c r="U18"/>
  <c r="V18"/>
  <c r="W18"/>
  <c r="AI18"/>
  <c r="AK18"/>
  <c r="AP18"/>
  <c r="AR18"/>
  <c r="AW18"/>
  <c r="AX18"/>
  <c r="AY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T18"/>
  <c r="AS18"/>
  <c r="AU18"/>
  <c r="AQ18"/>
  <c r="AM18"/>
  <c r="AL18"/>
  <c r="AN18"/>
  <c r="AJ18"/>
  <c r="AF18"/>
  <c r="AE18"/>
  <c r="AG18"/>
  <c r="AC18"/>
  <c r="AB18"/>
  <c r="AD18"/>
  <c r="Y18"/>
  <c r="X18"/>
  <c r="Z18"/>
  <c r="R18"/>
  <c r="Q18"/>
  <c r="S18"/>
  <c r="O18"/>
  <c r="K18"/>
  <c r="J18"/>
  <c r="L18"/>
  <c r="ER17"/>
  <c r="G17"/>
  <c r="H17"/>
  <c r="I17"/>
  <c r="N17"/>
  <c r="O17"/>
  <c r="P17"/>
  <c r="U17"/>
  <c r="W17"/>
  <c r="AB17"/>
  <c r="AC17"/>
  <c r="AD17"/>
  <c r="AI17"/>
  <c r="AK17"/>
  <c r="ES17"/>
  <c r="ET17"/>
  <c r="EU17"/>
  <c r="EV17"/>
  <c r="EW17"/>
  <c r="EN17"/>
  <c r="EM17"/>
  <c r="EO17"/>
  <c r="EK17"/>
  <c r="EJ17"/>
  <c r="EL17"/>
  <c r="EG17"/>
  <c r="EF17"/>
  <c r="ED17"/>
  <c r="EC17"/>
  <c r="EE17"/>
  <c r="DZ17"/>
  <c r="DY17"/>
  <c r="EA17"/>
  <c r="DW17"/>
  <c r="DV17"/>
  <c r="DX17"/>
  <c r="DS17"/>
  <c r="DR17"/>
  <c r="DT17"/>
  <c r="DP17"/>
  <c r="DO17"/>
  <c r="DQ17"/>
  <c r="DL17"/>
  <c r="DK17"/>
  <c r="DM17"/>
  <c r="DI17"/>
  <c r="DH17"/>
  <c r="DJ17"/>
  <c r="DE17"/>
  <c r="DD17"/>
  <c r="DF17"/>
  <c r="DB17"/>
  <c r="DA17"/>
  <c r="DC17"/>
  <c r="CX17"/>
  <c r="CW17"/>
  <c r="CY17"/>
  <c r="CU17"/>
  <c r="CT17"/>
  <c r="CV17"/>
  <c r="CQ17"/>
  <c r="CP17"/>
  <c r="CR17"/>
  <c r="CN17"/>
  <c r="CM17"/>
  <c r="CO17"/>
  <c r="CJ17"/>
  <c r="CI17"/>
  <c r="CK17"/>
  <c r="CG17"/>
  <c r="CF17"/>
  <c r="CH17"/>
  <c r="CC17"/>
  <c r="CB17"/>
  <c r="CD17"/>
  <c r="BZ17"/>
  <c r="BY17"/>
  <c r="CA17"/>
  <c r="BV17"/>
  <c r="BU17"/>
  <c r="BW17"/>
  <c r="BS17"/>
  <c r="BR17"/>
  <c r="BT17"/>
  <c r="BO17"/>
  <c r="BN17"/>
  <c r="BP17"/>
  <c r="BL17"/>
  <c r="BK17"/>
  <c r="BM17"/>
  <c r="BH17"/>
  <c r="BG17"/>
  <c r="BI17"/>
  <c r="BE17"/>
  <c r="BD17"/>
  <c r="BF17"/>
  <c r="BA17"/>
  <c r="AZ17"/>
  <c r="BB17"/>
  <c r="AX17"/>
  <c r="AW17"/>
  <c r="AY17"/>
  <c r="AT17"/>
  <c r="AS17"/>
  <c r="AU17"/>
  <c r="AQ17"/>
  <c r="AP17"/>
  <c r="AR17"/>
  <c r="AM17"/>
  <c r="AL17"/>
  <c r="AN17"/>
  <c r="AJ17"/>
  <c r="AF17"/>
  <c r="AE17"/>
  <c r="AG17"/>
  <c r="Y17"/>
  <c r="X17"/>
  <c r="Z17"/>
  <c r="V17"/>
  <c r="R17"/>
  <c r="Q17"/>
  <c r="S17"/>
  <c r="K17"/>
  <c r="J17"/>
  <c r="L17"/>
  <c r="ER16"/>
  <c r="G16"/>
  <c r="H16"/>
  <c r="I16"/>
  <c r="N16"/>
  <c r="O16"/>
  <c r="P16"/>
  <c r="U16"/>
  <c r="V16"/>
  <c r="W16"/>
  <c r="AB16"/>
  <c r="AC16"/>
  <c r="AD16"/>
  <c r="BD16"/>
  <c r="BE16"/>
  <c r="BF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Y16"/>
  <c r="X16"/>
  <c r="Z16"/>
  <c r="R16"/>
  <c r="Q16"/>
  <c r="S16"/>
  <c r="K16"/>
  <c r="J16"/>
  <c r="L16"/>
  <c r="ER15"/>
  <c r="G15"/>
  <c r="H15"/>
  <c r="I15"/>
  <c r="N15"/>
  <c r="O15"/>
  <c r="P15"/>
  <c r="U15"/>
  <c r="W15"/>
  <c r="AI15"/>
  <c r="AJ15"/>
  <c r="AK15"/>
  <c r="AP15"/>
  <c r="AQ15"/>
  <c r="AR15"/>
  <c r="ES15"/>
  <c r="ET15"/>
  <c r="EU15"/>
  <c r="EV15"/>
  <c r="EW15"/>
  <c r="EN15"/>
  <c r="EM15"/>
  <c r="EO15"/>
  <c r="EK15"/>
  <c r="EJ15"/>
  <c r="EL15"/>
  <c r="EG15"/>
  <c r="EF15"/>
  <c r="ED15"/>
  <c r="EC15"/>
  <c r="EE15"/>
  <c r="DZ15"/>
  <c r="DY15"/>
  <c r="EA15"/>
  <c r="DW15"/>
  <c r="DV15"/>
  <c r="DX15"/>
  <c r="DS15"/>
  <c r="DR15"/>
  <c r="DT15"/>
  <c r="DP15"/>
  <c r="DO15"/>
  <c r="DQ15"/>
  <c r="DL15"/>
  <c r="DK15"/>
  <c r="DM15"/>
  <c r="DI15"/>
  <c r="DH15"/>
  <c r="DJ15"/>
  <c r="DE15"/>
  <c r="DD15"/>
  <c r="DF15"/>
  <c r="DB15"/>
  <c r="DA15"/>
  <c r="DC15"/>
  <c r="CX15"/>
  <c r="CW15"/>
  <c r="CY15"/>
  <c r="CU15"/>
  <c r="CT15"/>
  <c r="CV15"/>
  <c r="CQ15"/>
  <c r="CP15"/>
  <c r="CR15"/>
  <c r="CN15"/>
  <c r="CM15"/>
  <c r="CO15"/>
  <c r="CJ15"/>
  <c r="CI15"/>
  <c r="CK15"/>
  <c r="CG15"/>
  <c r="CF15"/>
  <c r="CH15"/>
  <c r="CC15"/>
  <c r="CB15"/>
  <c r="CD15"/>
  <c r="BZ15"/>
  <c r="BY15"/>
  <c r="CA15"/>
  <c r="BV15"/>
  <c r="BU15"/>
  <c r="BW15"/>
  <c r="BS15"/>
  <c r="BR15"/>
  <c r="BT15"/>
  <c r="BO15"/>
  <c r="BN15"/>
  <c r="BP15"/>
  <c r="BL15"/>
  <c r="BK15"/>
  <c r="BM15"/>
  <c r="BH15"/>
  <c r="BG15"/>
  <c r="BI15"/>
  <c r="BE15"/>
  <c r="BD15"/>
  <c r="BF15"/>
  <c r="BA15"/>
  <c r="AZ15"/>
  <c r="BB15"/>
  <c r="AX15"/>
  <c r="AW15"/>
  <c r="AY15"/>
  <c r="AT15"/>
  <c r="AS15"/>
  <c r="AU15"/>
  <c r="AM15"/>
  <c r="AL15"/>
  <c r="AN15"/>
  <c r="AF15"/>
  <c r="AE15"/>
  <c r="AG15"/>
  <c r="AC15"/>
  <c r="AB15"/>
  <c r="AD15"/>
  <c r="Y15"/>
  <c r="X15"/>
  <c r="Z15"/>
  <c r="V15"/>
  <c r="R15"/>
  <c r="Q15"/>
  <c r="S15"/>
  <c r="K15"/>
  <c r="J15"/>
  <c r="L15"/>
  <c r="ER14"/>
  <c r="G14"/>
  <c r="H14"/>
  <c r="I14"/>
  <c r="N14"/>
  <c r="O14"/>
  <c r="P14"/>
  <c r="U14"/>
  <c r="W14"/>
  <c r="AI14"/>
  <c r="AK14"/>
  <c r="AP14"/>
  <c r="AR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M14"/>
  <c r="AL14"/>
  <c r="AN14"/>
  <c r="AJ14"/>
  <c r="AF14"/>
  <c r="AE14"/>
  <c r="AG14"/>
  <c r="AC14"/>
  <c r="AB14"/>
  <c r="AD14"/>
  <c r="Y14"/>
  <c r="X14"/>
  <c r="Z14"/>
  <c r="V14"/>
  <c r="R14"/>
  <c r="Q14"/>
  <c r="S14"/>
  <c r="K14"/>
  <c r="J14"/>
  <c r="L14"/>
  <c r="ER13"/>
  <c r="G13"/>
  <c r="H13"/>
  <c r="I13"/>
  <c r="N13"/>
  <c r="O13"/>
  <c r="P13"/>
  <c r="U13"/>
  <c r="V13"/>
  <c r="W13"/>
  <c r="AI13"/>
  <c r="AJ13"/>
  <c r="AK13"/>
  <c r="AP13"/>
  <c r="AQ13"/>
  <c r="AR13"/>
  <c r="ES13"/>
  <c r="ET13"/>
  <c r="EU13"/>
  <c r="EV13"/>
  <c r="EW13"/>
  <c r="EN13"/>
  <c r="EM13"/>
  <c r="EO13"/>
  <c r="EK13"/>
  <c r="EJ13"/>
  <c r="EL13"/>
  <c r="EG13"/>
  <c r="EF13"/>
  <c r="ED13"/>
  <c r="EC13"/>
  <c r="EE13"/>
  <c r="DZ13"/>
  <c r="DY13"/>
  <c r="EA13"/>
  <c r="DW13"/>
  <c r="DV13"/>
  <c r="DX13"/>
  <c r="DS13"/>
  <c r="DR13"/>
  <c r="DT13"/>
  <c r="DP13"/>
  <c r="DO13"/>
  <c r="DQ13"/>
  <c r="DL13"/>
  <c r="DK13"/>
  <c r="DM13"/>
  <c r="DI13"/>
  <c r="DH13"/>
  <c r="DJ13"/>
  <c r="DE13"/>
  <c r="DD13"/>
  <c r="DF13"/>
  <c r="DB13"/>
  <c r="DA13"/>
  <c r="DC13"/>
  <c r="CX13"/>
  <c r="CW13"/>
  <c r="CY13"/>
  <c r="CU13"/>
  <c r="CT13"/>
  <c r="CV13"/>
  <c r="CQ13"/>
  <c r="CP13"/>
  <c r="CR13"/>
  <c r="CN13"/>
  <c r="CM13"/>
  <c r="CO13"/>
  <c r="CJ13"/>
  <c r="CI13"/>
  <c r="CK13"/>
  <c r="CG13"/>
  <c r="CF13"/>
  <c r="CH13"/>
  <c r="CC13"/>
  <c r="CB13"/>
  <c r="CD13"/>
  <c r="BZ13"/>
  <c r="BY13"/>
  <c r="CA13"/>
  <c r="BV13"/>
  <c r="BU13"/>
  <c r="BW13"/>
  <c r="BS13"/>
  <c r="BR13"/>
  <c r="BT13"/>
  <c r="BO13"/>
  <c r="BN13"/>
  <c r="BP13"/>
  <c r="BL13"/>
  <c r="BK13"/>
  <c r="BM13"/>
  <c r="BH13"/>
  <c r="BG13"/>
  <c r="BI13"/>
  <c r="BE13"/>
  <c r="BD13"/>
  <c r="BF13"/>
  <c r="BA13"/>
  <c r="AZ13"/>
  <c r="BB13"/>
  <c r="AX13"/>
  <c r="AW13"/>
  <c r="AY13"/>
  <c r="AT13"/>
  <c r="AS13"/>
  <c r="AU13"/>
  <c r="AM13"/>
  <c r="AL13"/>
  <c r="AN13"/>
  <c r="AF13"/>
  <c r="AE13"/>
  <c r="AG13"/>
  <c r="AC13"/>
  <c r="AB13"/>
  <c r="AD13"/>
  <c r="Y13"/>
  <c r="X13"/>
  <c r="Z13"/>
  <c r="R13"/>
  <c r="Q13"/>
  <c r="S13"/>
  <c r="K13"/>
  <c r="J13"/>
  <c r="L13"/>
  <c r="ER12"/>
  <c r="G12"/>
  <c r="H12"/>
  <c r="I12"/>
  <c r="N12"/>
  <c r="O12"/>
  <c r="P12"/>
  <c r="U12"/>
  <c r="V12"/>
  <c r="W12"/>
  <c r="AB12"/>
  <c r="AC12"/>
  <c r="AD12"/>
  <c r="AI12"/>
  <c r="AK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F12"/>
  <c r="AE12"/>
  <c r="AG12"/>
  <c r="Y12"/>
  <c r="X12"/>
  <c r="Z12"/>
  <c r="R12"/>
  <c r="Q12"/>
  <c r="S12"/>
  <c r="K12"/>
  <c r="J12"/>
  <c r="L12"/>
  <c r="ER11"/>
  <c r="G11"/>
  <c r="H11"/>
  <c r="I11"/>
  <c r="N11"/>
  <c r="O11"/>
  <c r="P11"/>
  <c r="U11"/>
  <c r="W11"/>
  <c r="AB11"/>
  <c r="AD11"/>
  <c r="BD11"/>
  <c r="BE11"/>
  <c r="BF11"/>
  <c r="ES11"/>
  <c r="ET11"/>
  <c r="EU11"/>
  <c r="EV11"/>
  <c r="EW11"/>
  <c r="EN11"/>
  <c r="EM11"/>
  <c r="EO11"/>
  <c r="EK11"/>
  <c r="EJ11"/>
  <c r="EL11"/>
  <c r="EG11"/>
  <c r="EF11"/>
  <c r="ED11"/>
  <c r="EC11"/>
  <c r="EE11"/>
  <c r="DZ11"/>
  <c r="DY11"/>
  <c r="EA11"/>
  <c r="DW11"/>
  <c r="DV11"/>
  <c r="DX11"/>
  <c r="DS11"/>
  <c r="DR11"/>
  <c r="DT11"/>
  <c r="DP11"/>
  <c r="DO11"/>
  <c r="DQ11"/>
  <c r="DL11"/>
  <c r="DK11"/>
  <c r="DM11"/>
  <c r="DI11"/>
  <c r="DH11"/>
  <c r="DJ11"/>
  <c r="DE11"/>
  <c r="DD11"/>
  <c r="DF11"/>
  <c r="DB11"/>
  <c r="DA11"/>
  <c r="DC11"/>
  <c r="CX11"/>
  <c r="CW11"/>
  <c r="CY11"/>
  <c r="CU11"/>
  <c r="CT11"/>
  <c r="CV11"/>
  <c r="CQ11"/>
  <c r="CP11"/>
  <c r="CR11"/>
  <c r="CN11"/>
  <c r="CM11"/>
  <c r="CO11"/>
  <c r="CJ11"/>
  <c r="CI11"/>
  <c r="CK11"/>
  <c r="CG11"/>
  <c r="CF11"/>
  <c r="CH11"/>
  <c r="CC11"/>
  <c r="CB11"/>
  <c r="CD11"/>
  <c r="BZ11"/>
  <c r="BY11"/>
  <c r="CA11"/>
  <c r="BV11"/>
  <c r="BU11"/>
  <c r="BW11"/>
  <c r="BS11"/>
  <c r="BR11"/>
  <c r="BT11"/>
  <c r="BO11"/>
  <c r="BN11"/>
  <c r="BP11"/>
  <c r="BL11"/>
  <c r="BK11"/>
  <c r="BM11"/>
  <c r="BH11"/>
  <c r="BG11"/>
  <c r="BI11"/>
  <c r="BA11"/>
  <c r="AZ11"/>
  <c r="BB11"/>
  <c r="AX11"/>
  <c r="AW11"/>
  <c r="AY11"/>
  <c r="AT11"/>
  <c r="AS11"/>
  <c r="AU11"/>
  <c r="AQ11"/>
  <c r="AP11"/>
  <c r="AR11"/>
  <c r="AM11"/>
  <c r="AL11"/>
  <c r="AN11"/>
  <c r="AJ11"/>
  <c r="AI11"/>
  <c r="AK11"/>
  <c r="AF11"/>
  <c r="AE11"/>
  <c r="AG11"/>
  <c r="AC11"/>
  <c r="Y11"/>
  <c r="X11"/>
  <c r="Z11"/>
  <c r="V11"/>
  <c r="R11"/>
  <c r="Q11"/>
  <c r="S11"/>
  <c r="K11"/>
  <c r="J11"/>
  <c r="L11"/>
  <c r="ER10"/>
  <c r="G10"/>
  <c r="H10"/>
  <c r="I10"/>
  <c r="N10"/>
  <c r="P10"/>
  <c r="U10"/>
  <c r="W10"/>
  <c r="AB10"/>
  <c r="AD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Y10"/>
  <c r="X10"/>
  <c r="Z10"/>
  <c r="V10"/>
  <c r="R10"/>
  <c r="Q10"/>
  <c r="S10"/>
  <c r="O10"/>
  <c r="K10"/>
  <c r="J10"/>
  <c r="L10"/>
  <c r="ER9"/>
  <c r="EW9"/>
  <c r="EN9"/>
  <c r="EM9"/>
  <c r="EO9"/>
  <c r="EK9"/>
  <c r="EJ9"/>
  <c r="EL9"/>
  <c r="EG9"/>
  <c r="EF9"/>
  <c r="ED9"/>
  <c r="EC9"/>
  <c r="EE9"/>
  <c r="DZ9"/>
  <c r="DY9"/>
  <c r="EA9"/>
  <c r="DW9"/>
  <c r="DV9"/>
  <c r="DX9"/>
  <c r="DS9"/>
  <c r="DR9"/>
  <c r="DT9"/>
  <c r="DP9"/>
  <c r="DO9"/>
  <c r="DQ9"/>
  <c r="DL9"/>
  <c r="DK9"/>
  <c r="DM9"/>
  <c r="DI9"/>
  <c r="DH9"/>
  <c r="DJ9"/>
  <c r="DE9"/>
  <c r="DD9"/>
  <c r="DF9"/>
  <c r="DB9"/>
  <c r="DA9"/>
  <c r="DC9"/>
  <c r="CX9"/>
  <c r="CW9"/>
  <c r="CY9"/>
  <c r="CU9"/>
  <c r="CT9"/>
  <c r="CV9"/>
  <c r="CQ9"/>
  <c r="CP9"/>
  <c r="CR9"/>
  <c r="CN9"/>
  <c r="CM9"/>
  <c r="CO9"/>
  <c r="CJ9"/>
  <c r="CI9"/>
  <c r="CK9"/>
  <c r="CG9"/>
  <c r="CF9"/>
  <c r="CH9"/>
  <c r="CC9"/>
  <c r="CB9"/>
  <c r="CD9"/>
  <c r="BZ9"/>
  <c r="BY9"/>
  <c r="CA9"/>
  <c r="BV9"/>
  <c r="BU9"/>
  <c r="BW9"/>
  <c r="BS9"/>
  <c r="BR9"/>
  <c r="BT9"/>
  <c r="BO9"/>
  <c r="BN9"/>
  <c r="BP9"/>
  <c r="BL9"/>
  <c r="BK9"/>
  <c r="BM9"/>
  <c r="BH9"/>
  <c r="BG9"/>
  <c r="BI9"/>
  <c r="BE9"/>
  <c r="BD9"/>
  <c r="BF9"/>
  <c r="BA9"/>
  <c r="AZ9"/>
  <c r="BB9"/>
  <c r="AX9"/>
  <c r="AW9"/>
  <c r="AY9"/>
  <c r="AT9"/>
  <c r="AS9"/>
  <c r="AU9"/>
  <c r="AQ9"/>
  <c r="AP9"/>
  <c r="AR9"/>
  <c r="AM9"/>
  <c r="AL9"/>
  <c r="AN9"/>
  <c r="AJ9"/>
  <c r="AI9"/>
  <c r="AK9"/>
  <c r="AF9"/>
  <c r="AE9"/>
  <c r="AG9"/>
  <c r="AC9"/>
  <c r="AB9"/>
  <c r="AD9"/>
  <c r="Y9"/>
  <c r="X9"/>
  <c r="Z9"/>
  <c r="V9"/>
  <c r="U9"/>
  <c r="W9"/>
  <c r="R9"/>
  <c r="Q9"/>
  <c r="S9"/>
  <c r="O9"/>
  <c r="N9"/>
  <c r="P9"/>
  <c r="K9"/>
  <c r="J9"/>
  <c r="L9"/>
  <c r="H9"/>
  <c r="G9"/>
  <c r="I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W7"/>
  <c r="AB7"/>
  <c r="AD7"/>
  <c r="ES7"/>
  <c r="ET7"/>
  <c r="EU7"/>
  <c r="EV7"/>
  <c r="EW7"/>
  <c r="EN7"/>
  <c r="EM7"/>
  <c r="EO7"/>
  <c r="EK7"/>
  <c r="EJ7"/>
  <c r="EL7"/>
  <c r="EG7"/>
  <c r="EF7"/>
  <c r="ED7"/>
  <c r="EC7"/>
  <c r="EE7"/>
  <c r="DZ7"/>
  <c r="DY7"/>
  <c r="EA7"/>
  <c r="DW7"/>
  <c r="DV7"/>
  <c r="DX7"/>
  <c r="DS7"/>
  <c r="DR7"/>
  <c r="DT7"/>
  <c r="DP7"/>
  <c r="DO7"/>
  <c r="DQ7"/>
  <c r="DL7"/>
  <c r="DK7"/>
  <c r="DM7"/>
  <c r="DI7"/>
  <c r="DH7"/>
  <c r="DJ7"/>
  <c r="DE7"/>
  <c r="DD7"/>
  <c r="DF7"/>
  <c r="DB7"/>
  <c r="DA7"/>
  <c r="DC7"/>
  <c r="CX7"/>
  <c r="CW7"/>
  <c r="CY7"/>
  <c r="CU7"/>
  <c r="CT7"/>
  <c r="CV7"/>
  <c r="CQ7"/>
  <c r="CP7"/>
  <c r="CR7"/>
  <c r="CN7"/>
  <c r="CM7"/>
  <c r="CO7"/>
  <c r="CJ7"/>
  <c r="CI7"/>
  <c r="CK7"/>
  <c r="CG7"/>
  <c r="CF7"/>
  <c r="CH7"/>
  <c r="CC7"/>
  <c r="CB7"/>
  <c r="CD7"/>
  <c r="BZ7"/>
  <c r="BY7"/>
  <c r="CA7"/>
  <c r="BV7"/>
  <c r="BU7"/>
  <c r="BW7"/>
  <c r="BS7"/>
  <c r="BR7"/>
  <c r="BT7"/>
  <c r="BO7"/>
  <c r="BN7"/>
  <c r="BP7"/>
  <c r="BL7"/>
  <c r="BK7"/>
  <c r="BM7"/>
  <c r="BH7"/>
  <c r="BG7"/>
  <c r="BI7"/>
  <c r="BE7"/>
  <c r="BD7"/>
  <c r="BF7"/>
  <c r="BA7"/>
  <c r="AZ7"/>
  <c r="BB7"/>
  <c r="AX7"/>
  <c r="AW7"/>
  <c r="AY7"/>
  <c r="AT7"/>
  <c r="AS7"/>
  <c r="AU7"/>
  <c r="AQ7"/>
  <c r="AP7"/>
  <c r="AR7"/>
  <c r="AM7"/>
  <c r="AL7"/>
  <c r="AN7"/>
  <c r="AJ7"/>
  <c r="AI7"/>
  <c r="AK7"/>
  <c r="AF7"/>
  <c r="AE7"/>
  <c r="AG7"/>
  <c r="AC7"/>
  <c r="Y7"/>
  <c r="X7"/>
  <c r="Z7"/>
  <c r="V7"/>
  <c r="R7"/>
  <c r="Q7"/>
  <c r="S7"/>
  <c r="K7"/>
  <c r="J7"/>
  <c r="L7"/>
  <c r="ER6"/>
  <c r="G6"/>
  <c r="H6"/>
  <c r="I6"/>
  <c r="N6"/>
  <c r="P6"/>
  <c r="U6"/>
  <c r="W6"/>
  <c r="AB6"/>
  <c r="AC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Y6"/>
  <c r="X6"/>
  <c r="Z6"/>
  <c r="V6"/>
  <c r="R6"/>
  <c r="Q6"/>
  <c r="S6"/>
  <c r="O6"/>
  <c r="K6"/>
  <c r="J6"/>
  <c r="L6"/>
  <c r="EQ6" i="21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S22"/>
  <c r="ET22"/>
  <c r="EQ22"/>
  <c r="ES23"/>
  <c r="ET23"/>
  <c r="EQ23"/>
  <c r="ES24"/>
  <c r="ET24"/>
  <c r="EQ24"/>
  <c r="ES25"/>
  <c r="ET25"/>
  <c r="EQ25"/>
  <c r="EU22"/>
  <c r="EV22"/>
  <c r="EU23"/>
  <c r="EV23"/>
  <c r="EU24"/>
  <c r="EV24"/>
  <c r="EU25"/>
  <c r="EV25"/>
  <c r="EQ6" i="20"/>
  <c r="EQ7"/>
  <c r="ES8"/>
  <c r="ET8"/>
  <c r="EQ8"/>
  <c r="EU8"/>
  <c r="EV8"/>
  <c r="EW8"/>
  <c r="EQ9"/>
  <c r="EQ10"/>
  <c r="EQ11"/>
  <c r="EQ12"/>
  <c r="EQ13"/>
  <c r="EQ14"/>
  <c r="EQ15"/>
  <c r="EQ16"/>
  <c r="EQ17"/>
  <c r="EQ18"/>
  <c r="ES19"/>
  <c r="ET19"/>
  <c r="EQ19"/>
  <c r="ES20"/>
  <c r="ET20"/>
  <c r="EQ20"/>
  <c r="ES21"/>
  <c r="ET21"/>
  <c r="EQ21"/>
  <c r="ES22"/>
  <c r="ET22"/>
  <c r="EQ22"/>
  <c r="ES23"/>
  <c r="ET23"/>
  <c r="EQ23"/>
  <c r="ES24"/>
  <c r="ET24"/>
  <c r="EQ24"/>
  <c r="ES25"/>
  <c r="ET25"/>
  <c r="EQ25"/>
  <c r="EU19"/>
  <c r="EV19"/>
  <c r="EU20"/>
  <c r="EV20"/>
  <c r="EU21"/>
  <c r="EV21"/>
  <c r="EU22"/>
  <c r="EV22"/>
  <c r="EU23"/>
  <c r="EV23"/>
  <c r="EU24"/>
  <c r="EV24"/>
  <c r="EU25"/>
  <c r="EV25"/>
  <c r="EQ6" i="19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S21"/>
  <c r="ET21"/>
  <c r="EQ21"/>
  <c r="ES22"/>
  <c r="ET22"/>
  <c r="EQ22"/>
  <c r="ES23"/>
  <c r="ET23"/>
  <c r="EQ23"/>
  <c r="ES24"/>
  <c r="ET24"/>
  <c r="EQ24"/>
  <c r="ES25"/>
  <c r="ET25"/>
  <c r="EQ25"/>
  <c r="EU21"/>
  <c r="EV21"/>
  <c r="EU22"/>
  <c r="EV22"/>
  <c r="EU23"/>
  <c r="EV23"/>
  <c r="EU24"/>
  <c r="EV24"/>
  <c r="EU25"/>
  <c r="EV25"/>
  <c r="EQ6" i="18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S21"/>
  <c r="ET21"/>
  <c r="EQ21"/>
  <c r="ES22"/>
  <c r="ET22"/>
  <c r="EQ22"/>
  <c r="ES23"/>
  <c r="ET23"/>
  <c r="EQ23"/>
  <c r="ES24"/>
  <c r="ET24"/>
  <c r="EQ24"/>
  <c r="ES25"/>
  <c r="ET25"/>
  <c r="EQ25"/>
  <c r="EU21"/>
  <c r="EV21"/>
  <c r="EU22"/>
  <c r="EV22"/>
  <c r="EU23"/>
  <c r="EV23"/>
  <c r="EU24"/>
  <c r="EV24"/>
  <c r="EU25"/>
  <c r="EV25"/>
  <c r="EQ6" i="17"/>
  <c r="EQ7"/>
  <c r="ES8"/>
  <c r="ET8"/>
  <c r="EQ8"/>
  <c r="EU8"/>
  <c r="EV8"/>
  <c r="EW8"/>
  <c r="EQ9"/>
  <c r="ES10"/>
  <c r="ET10"/>
  <c r="EQ10"/>
  <c r="ES11"/>
  <c r="ET11"/>
  <c r="EQ11"/>
  <c r="ES12"/>
  <c r="ET12"/>
  <c r="EQ12"/>
  <c r="ES13"/>
  <c r="ET13"/>
  <c r="EQ13"/>
  <c r="ES14"/>
  <c r="ET14"/>
  <c r="EQ14"/>
  <c r="ES15"/>
  <c r="ET15"/>
  <c r="EQ15"/>
  <c r="ES16"/>
  <c r="ET16"/>
  <c r="EQ16"/>
  <c r="ES17"/>
  <c r="ET17"/>
  <c r="EQ17"/>
  <c r="ES18"/>
  <c r="ET18"/>
  <c r="EQ18"/>
  <c r="ES19"/>
  <c r="ET19"/>
  <c r="EQ19"/>
  <c r="ES20"/>
  <c r="ET20"/>
  <c r="EQ20"/>
  <c r="ES21"/>
  <c r="ET21"/>
  <c r="EQ21"/>
  <c r="ES22"/>
  <c r="ET22"/>
  <c r="EQ22"/>
  <c r="ES23"/>
  <c r="ET23"/>
  <c r="EQ23"/>
  <c r="ES24"/>
  <c r="ET24"/>
  <c r="EQ24"/>
  <c r="ES25"/>
  <c r="ET25"/>
  <c r="EQ25"/>
  <c r="EU10"/>
  <c r="EV10"/>
  <c r="EU11"/>
  <c r="EV11"/>
  <c r="EU12"/>
  <c r="EV12"/>
  <c r="EU13"/>
  <c r="EV13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Q6" i="16"/>
  <c r="ES7"/>
  <c r="ET7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U7"/>
  <c r="EV7"/>
  <c r="EQ21"/>
  <c r="ES22"/>
  <c r="ET22"/>
  <c r="EQ22"/>
  <c r="ES23"/>
  <c r="ET23"/>
  <c r="EQ23"/>
  <c r="ES24"/>
  <c r="ET24"/>
  <c r="EQ24"/>
  <c r="ES25"/>
  <c r="ET25"/>
  <c r="EQ25"/>
  <c r="EU22"/>
  <c r="EV22"/>
  <c r="EU23"/>
  <c r="EV23"/>
  <c r="EU24"/>
  <c r="EV24"/>
  <c r="EU25"/>
  <c r="EV25"/>
  <c r="EQ6" i="15"/>
  <c r="EQ7"/>
  <c r="ES8"/>
  <c r="ET8"/>
  <c r="EQ8"/>
  <c r="EU8"/>
  <c r="EV8"/>
  <c r="EW8"/>
  <c r="EQ9"/>
  <c r="EQ10"/>
  <c r="EQ11"/>
  <c r="EQ12"/>
  <c r="EQ13"/>
  <c r="ES14"/>
  <c r="ET14"/>
  <c r="EQ14"/>
  <c r="ES15"/>
  <c r="ET15"/>
  <c r="EQ15"/>
  <c r="EQ16"/>
  <c r="EQ17"/>
  <c r="EQ18"/>
  <c r="EQ19"/>
  <c r="EQ20"/>
  <c r="EQ21"/>
  <c r="ES22"/>
  <c r="ET22"/>
  <c r="EQ22"/>
  <c r="ES23"/>
  <c r="ET23"/>
  <c r="EQ23"/>
  <c r="ES24"/>
  <c r="ET24"/>
  <c r="EQ24"/>
  <c r="ES25"/>
  <c r="ET25"/>
  <c r="EQ25"/>
  <c r="EU14"/>
  <c r="EV14"/>
  <c r="EU15"/>
  <c r="EV15"/>
  <c r="EV21"/>
  <c r="EU22"/>
  <c r="EV22"/>
  <c r="EU23"/>
  <c r="EV23"/>
  <c r="EU24"/>
  <c r="EV24"/>
  <c r="EU25"/>
  <c r="EV25"/>
  <c r="EQ6" i="14"/>
  <c r="EQ7"/>
  <c r="ES8"/>
  <c r="ET8"/>
  <c r="EQ8"/>
  <c r="EU8"/>
  <c r="EW8"/>
  <c r="EV8"/>
  <c r="EQ9"/>
  <c r="EQ10"/>
  <c r="EQ11"/>
  <c r="EQ12"/>
  <c r="EQ13"/>
  <c r="EQ14"/>
  <c r="EQ15"/>
  <c r="EQ16"/>
  <c r="EQ17"/>
  <c r="EQ18"/>
  <c r="ES19"/>
  <c r="ET19"/>
  <c r="EQ19"/>
  <c r="ES20"/>
  <c r="ET20"/>
  <c r="EQ20"/>
  <c r="EV6"/>
  <c r="ES21"/>
  <c r="ET21"/>
  <c r="EQ21"/>
  <c r="ES22"/>
  <c r="ET22"/>
  <c r="EQ22"/>
  <c r="ES23"/>
  <c r="ET23"/>
  <c r="EQ23"/>
  <c r="ES24"/>
  <c r="ET24"/>
  <c r="EQ24"/>
  <c r="ES25"/>
  <c r="ET25"/>
  <c r="EQ25"/>
  <c r="EU19"/>
  <c r="EV19"/>
  <c r="EU20"/>
  <c r="EV20"/>
  <c r="EU21"/>
  <c r="EV21"/>
  <c r="EU22"/>
  <c r="EV22"/>
  <c r="EU23"/>
  <c r="EV23"/>
  <c r="EU24"/>
  <c r="EV24"/>
  <c r="EU25"/>
  <c r="EV25"/>
  <c r="EQ6" i="13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S21"/>
  <c r="ET21"/>
  <c r="EQ21"/>
  <c r="ES22"/>
  <c r="ET22"/>
  <c r="EQ22"/>
  <c r="ES23"/>
  <c r="ET23"/>
  <c r="EQ23"/>
  <c r="ES24"/>
  <c r="ET24"/>
  <c r="EQ24"/>
  <c r="ES25"/>
  <c r="ET25"/>
  <c r="EQ25"/>
  <c r="EV9"/>
  <c r="EV11"/>
  <c r="EU21"/>
  <c r="EV21"/>
  <c r="EU22"/>
  <c r="EV22"/>
  <c r="EU23"/>
  <c r="EV23"/>
  <c r="EU24"/>
  <c r="EV24"/>
  <c r="EU25"/>
  <c r="EV25"/>
  <c r="EQ6" i="12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S22"/>
  <c r="ET22"/>
  <c r="EQ22"/>
  <c r="ES23"/>
  <c r="ET23"/>
  <c r="EQ23"/>
  <c r="ES24"/>
  <c r="ET24"/>
  <c r="EQ24"/>
  <c r="ES25"/>
  <c r="ET25"/>
  <c r="EQ25"/>
  <c r="EU22"/>
  <c r="EV22"/>
  <c r="EU23"/>
  <c r="EV23"/>
  <c r="EU24"/>
  <c r="EV24"/>
  <c r="EU25"/>
  <c r="EV25"/>
  <c r="EQ6" i="11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S21"/>
  <c r="ET21"/>
  <c r="EQ21"/>
  <c r="ES22"/>
  <c r="ET22"/>
  <c r="EQ22"/>
  <c r="ES23"/>
  <c r="ET23"/>
  <c r="EQ23"/>
  <c r="ES24"/>
  <c r="ET24"/>
  <c r="EQ24"/>
  <c r="ES25"/>
  <c r="ET25"/>
  <c r="EQ25"/>
  <c r="EU21"/>
  <c r="EV21"/>
  <c r="EU22"/>
  <c r="EV22"/>
  <c r="EU23"/>
  <c r="EV23"/>
  <c r="EU24"/>
  <c r="EV24"/>
  <c r="EU25"/>
  <c r="EV25"/>
  <c r="EQ6" i="10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Q22"/>
  <c r="ES23"/>
  <c r="ET23"/>
  <c r="EQ23"/>
  <c r="ES24"/>
  <c r="ET24"/>
  <c r="EQ24"/>
  <c r="ES25"/>
  <c r="ET25"/>
  <c r="EQ25"/>
  <c r="EU23"/>
  <c r="EV23"/>
  <c r="EU24"/>
  <c r="EV24"/>
  <c r="EU25"/>
  <c r="EV25"/>
  <c r="EQ6" i="9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Q22"/>
  <c r="EQ23"/>
  <c r="ES24"/>
  <c r="ET24"/>
  <c r="EQ24"/>
  <c r="ES25"/>
  <c r="ET25"/>
  <c r="EQ25"/>
  <c r="EU24"/>
  <c r="EV24"/>
  <c r="EU25"/>
  <c r="EV25"/>
  <c r="EQ6" i="8"/>
  <c r="EQ7"/>
  <c r="ES8"/>
  <c r="ET8"/>
  <c r="EQ8"/>
  <c r="EU8"/>
  <c r="EV8"/>
  <c r="EW8"/>
  <c r="EQ9"/>
  <c r="EQ10"/>
  <c r="EQ11"/>
  <c r="EQ12"/>
  <c r="EQ13"/>
  <c r="EQ14"/>
  <c r="EQ15"/>
  <c r="ES16"/>
  <c r="ET16"/>
  <c r="EQ16"/>
  <c r="ES17"/>
  <c r="ET17"/>
  <c r="EQ17"/>
  <c r="EQ18"/>
  <c r="EQ19"/>
  <c r="ES20"/>
  <c r="ET20"/>
  <c r="EQ20"/>
  <c r="EQ21"/>
  <c r="EQ22"/>
  <c r="EQ23"/>
  <c r="ES24"/>
  <c r="ET24"/>
  <c r="EQ24"/>
  <c r="ES25"/>
  <c r="ET25"/>
  <c r="EQ25"/>
  <c r="EU16"/>
  <c r="EV16"/>
  <c r="EU17"/>
  <c r="EV17"/>
  <c r="EV18"/>
  <c r="EU20"/>
  <c r="EV20"/>
  <c r="EU24"/>
  <c r="EV24"/>
  <c r="EU25"/>
  <c r="EV25"/>
  <c r="EQ6" i="7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Q22"/>
  <c r="EQ23"/>
  <c r="ES24"/>
  <c r="ET24"/>
  <c r="EQ24"/>
  <c r="ES25"/>
  <c r="ET25"/>
  <c r="EQ25"/>
  <c r="EV13"/>
  <c r="EV19"/>
  <c r="EV21"/>
  <c r="EU24"/>
  <c r="EV24"/>
  <c r="EU25"/>
  <c r="EV25"/>
  <c r="EQ6" i="6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Q22"/>
  <c r="EQ23"/>
  <c r="ES24"/>
  <c r="ET24"/>
  <c r="EQ24"/>
  <c r="ES25"/>
  <c r="ET25"/>
  <c r="EQ25"/>
  <c r="EU24"/>
  <c r="EV24"/>
  <c r="EU25"/>
  <c r="EV25"/>
  <c r="EQ6" i="5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Q20"/>
  <c r="EQ21"/>
  <c r="EQ22"/>
  <c r="EQ23"/>
  <c r="ES24"/>
  <c r="ET24"/>
  <c r="EQ24"/>
  <c r="ES25"/>
  <c r="ET25"/>
  <c r="EQ25"/>
  <c r="EU24"/>
  <c r="EV24"/>
  <c r="EU25"/>
  <c r="EV25"/>
  <c r="EQ6" i="4"/>
  <c r="EQ7"/>
  <c r="ES8"/>
  <c r="ET8"/>
  <c r="EQ8"/>
  <c r="EU8"/>
  <c r="EV8"/>
  <c r="EW8"/>
  <c r="EQ9"/>
  <c r="ES10"/>
  <c r="ET10"/>
  <c r="EQ10"/>
  <c r="EQ11"/>
  <c r="EQ12"/>
  <c r="EQ13"/>
  <c r="EQ14"/>
  <c r="EQ15"/>
  <c r="ES16"/>
  <c r="ET16"/>
  <c r="EQ16"/>
  <c r="EQ17"/>
  <c r="EQ18"/>
  <c r="ES19"/>
  <c r="ET19"/>
  <c r="EQ19"/>
  <c r="ES20"/>
  <c r="ET20"/>
  <c r="EQ20"/>
  <c r="ES21"/>
  <c r="ET21"/>
  <c r="EQ21"/>
  <c r="ES22"/>
  <c r="ET22"/>
  <c r="EQ22"/>
  <c r="ES23"/>
  <c r="ET23"/>
  <c r="EQ23"/>
  <c r="ES24"/>
  <c r="ET24"/>
  <c r="EQ24"/>
  <c r="ES25"/>
  <c r="ET25"/>
  <c r="EQ25"/>
  <c r="EV9"/>
  <c r="EU10"/>
  <c r="EV10"/>
  <c r="EU16"/>
  <c r="EV16"/>
  <c r="EU19"/>
  <c r="EV19"/>
  <c r="EU20"/>
  <c r="EV20"/>
  <c r="EU21"/>
  <c r="EV21"/>
  <c r="EU22"/>
  <c r="EV22"/>
  <c r="EU23"/>
  <c r="EV23"/>
  <c r="EU24"/>
  <c r="EV24"/>
  <c r="EU25"/>
  <c r="EV25"/>
  <c r="EQ6" i="3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S20"/>
  <c r="ET20"/>
  <c r="EQ20"/>
  <c r="ES21"/>
  <c r="ET21"/>
  <c r="EQ21"/>
  <c r="ES22"/>
  <c r="ET22"/>
  <c r="EQ22"/>
  <c r="ES23"/>
  <c r="ET23"/>
  <c r="EQ23"/>
  <c r="ES24"/>
  <c r="ET24"/>
  <c r="EQ24"/>
  <c r="ES25"/>
  <c r="ET25"/>
  <c r="EQ25"/>
  <c r="EU20"/>
  <c r="EV20"/>
  <c r="EU21"/>
  <c r="EV21"/>
  <c r="EU22"/>
  <c r="EV22"/>
  <c r="EU23"/>
  <c r="EV23"/>
  <c r="EU24"/>
  <c r="EV24"/>
  <c r="EU25"/>
  <c r="EV25"/>
  <c r="EQ6" i="2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S20"/>
  <c r="ET20"/>
  <c r="EQ20"/>
  <c r="ES21"/>
  <c r="ET21"/>
  <c r="EQ21"/>
  <c r="ES22"/>
  <c r="ET22"/>
  <c r="EQ22"/>
  <c r="ES23"/>
  <c r="ET23"/>
  <c r="EQ23"/>
  <c r="ES24"/>
  <c r="ET24"/>
  <c r="EQ24"/>
  <c r="ES25"/>
  <c r="ET25"/>
  <c r="EQ25"/>
  <c r="EU20"/>
  <c r="EV20"/>
  <c r="EU21"/>
  <c r="EV21"/>
  <c r="EU22"/>
  <c r="EV22"/>
  <c r="EU23"/>
  <c r="EV23"/>
  <c r="EU24"/>
  <c r="EV24"/>
  <c r="EU25"/>
  <c r="EV25"/>
  <c r="EQ6" i="1"/>
  <c r="EQ7"/>
  <c r="ES8"/>
  <c r="ET8"/>
  <c r="EQ8"/>
  <c r="EU8"/>
  <c r="EV8"/>
  <c r="EW8"/>
  <c r="ES9"/>
  <c r="ET9"/>
  <c r="EQ9"/>
  <c r="EQ10"/>
  <c r="EQ11"/>
  <c r="EQ12"/>
  <c r="EQ13"/>
  <c r="EQ14"/>
  <c r="EQ15"/>
  <c r="EQ16"/>
  <c r="EQ17"/>
  <c r="EQ18"/>
  <c r="EQ19"/>
  <c r="ES20"/>
  <c r="ET20"/>
  <c r="EQ20"/>
  <c r="ES21"/>
  <c r="ET21"/>
  <c r="EQ21"/>
  <c r="ES22"/>
  <c r="ET22"/>
  <c r="EQ22"/>
  <c r="ES23"/>
  <c r="ET23"/>
  <c r="EQ23"/>
  <c r="ES24"/>
  <c r="ET24"/>
  <c r="EQ24"/>
  <c r="ES25"/>
  <c r="ET25"/>
  <c r="EQ25"/>
  <c r="EU9"/>
  <c r="EV9"/>
  <c r="EU20"/>
  <c r="EV20"/>
  <c r="EU21"/>
  <c r="EV21"/>
  <c r="EU22"/>
  <c r="EV22"/>
  <c r="EU23"/>
  <c r="EV23"/>
  <c r="EU24"/>
  <c r="EV24"/>
  <c r="EU25"/>
  <c r="EV25"/>
</calcChain>
</file>

<file path=xl/sharedStrings.xml><?xml version="1.0" encoding="utf-8"?>
<sst xmlns="http://schemas.openxmlformats.org/spreadsheetml/2006/main" count="2621" uniqueCount="451">
  <si>
    <t xml:space="preserve">    م  </t>
  </si>
  <si>
    <t>الفصل الدراسي</t>
  </si>
  <si>
    <t>رقم الجلوس</t>
  </si>
  <si>
    <t>كـــــــود المقـــــــرر</t>
  </si>
  <si>
    <t>التخصص أو النشاط</t>
  </si>
  <si>
    <t>التقدير التراكمي الفصلي</t>
  </si>
  <si>
    <t>اســـــــم المقــــــــرر</t>
  </si>
  <si>
    <t>المجموع</t>
  </si>
  <si>
    <t>عدد النقاط</t>
  </si>
  <si>
    <t>التقدير</t>
  </si>
  <si>
    <t>مجموع عدد النقاط</t>
  </si>
  <si>
    <t>المعدل التراكمي</t>
  </si>
  <si>
    <t>التقدير العام</t>
  </si>
  <si>
    <t>اسم الطالب</t>
  </si>
  <si>
    <t>سباحة</t>
  </si>
  <si>
    <t>رباب عادل احمد عثمان</t>
  </si>
  <si>
    <t>خريف 2017</t>
  </si>
  <si>
    <t>كرة طائرة</t>
  </si>
  <si>
    <t>ابراهيم سليمان ابو الحمد حامد</t>
  </si>
  <si>
    <t>كرة سلة</t>
  </si>
  <si>
    <t>شيماء سعد كامل حمد الله</t>
  </si>
  <si>
    <t>كرة يد</t>
  </si>
  <si>
    <t>احمد محمد محمود وهبه</t>
  </si>
  <si>
    <t>عادل محمد محمد أحمد</t>
  </si>
  <si>
    <t>كرم سيد عبد العزيز سيد</t>
  </si>
  <si>
    <t>محمد أبوالعلامين محمود أحمد</t>
  </si>
  <si>
    <t>دفاع عن النفس</t>
  </si>
  <si>
    <t>نادر الدسوقى محمد الدسوقى مرعوه</t>
  </si>
  <si>
    <t>تنس</t>
  </si>
  <si>
    <t>اسلام السيد احمد محمد</t>
  </si>
  <si>
    <t>احمد محمد السيد اسماعيل</t>
  </si>
  <si>
    <t>تنس طاولة</t>
  </si>
  <si>
    <t>محمد عبده ياسين محمد</t>
  </si>
  <si>
    <t>جمباز فني</t>
  </si>
  <si>
    <t>وفاء وليد مصطفي مصطفي محمد</t>
  </si>
  <si>
    <t>احمد محمد محمد محمد حسن</t>
  </si>
  <si>
    <t>محمد جمال الدين ابو بكر محمد</t>
  </si>
  <si>
    <t>حمدي حسين سيد احمد</t>
  </si>
  <si>
    <t>محمد عبد العال محمد عفيفى</t>
  </si>
  <si>
    <t>عماد ابراهيم الدسوقي عبد الحكيم حافظ</t>
  </si>
  <si>
    <t>كرة قدم</t>
  </si>
  <si>
    <t>أحمد صالح السعيد موسى</t>
  </si>
  <si>
    <t>محمود ابو المجد جاد الرب سليمان</t>
  </si>
  <si>
    <t>كاراتيه</t>
  </si>
  <si>
    <t>اسراء ابراهيم محمود عبد الغني</t>
  </si>
  <si>
    <t>عمر مجدى عبد العزيز محمد زهران</t>
  </si>
  <si>
    <t>تربية حركية</t>
  </si>
  <si>
    <t>خريف 2015</t>
  </si>
  <si>
    <t>محمد ربيع عبد الباسط محمد على</t>
  </si>
  <si>
    <t>مبارزة</t>
  </si>
  <si>
    <t>خريف 2016</t>
  </si>
  <si>
    <t>محمد محمد ابراهيم مصطفى فايد</t>
  </si>
  <si>
    <t>كرة القدم</t>
  </si>
  <si>
    <t>ربيع 2017</t>
  </si>
  <si>
    <t xml:space="preserve">على احمد البدرى شاكر </t>
  </si>
  <si>
    <t xml:space="preserve">منار عبد الرحمن عوض الشوبكى </t>
  </si>
  <si>
    <t xml:space="preserve">ياسر عبد الرحمن بسطاوى رشيدى </t>
  </si>
  <si>
    <t xml:space="preserve">السيد محمد السيد عبد العال </t>
  </si>
  <si>
    <t xml:space="preserve">محمد ثابت محمد عبد الرحيم </t>
  </si>
  <si>
    <t>محمود يسن حسن احمد</t>
  </si>
  <si>
    <t xml:space="preserve">احمد نصر الدين محمود محمد </t>
  </si>
  <si>
    <t xml:space="preserve">اميره جعفر محمد عبد الرحمن </t>
  </si>
  <si>
    <t xml:space="preserve">نسمه مصطفى محمد رجب ابراهيم </t>
  </si>
  <si>
    <t xml:space="preserve">احمد جمال عبد العزيز محمد </t>
  </si>
  <si>
    <t>كرة سله</t>
  </si>
  <si>
    <t xml:space="preserve">ايمن محمد احمد محمد </t>
  </si>
  <si>
    <t xml:space="preserve">ايمان سالم على محمد </t>
  </si>
  <si>
    <t xml:space="preserve">احمد ربيعى محمود ابراهيم </t>
  </si>
  <si>
    <t xml:space="preserve">مصطفى جابر امين احمد </t>
  </si>
  <si>
    <t xml:space="preserve">محمود عزت عبد القادر عبد الفضيل </t>
  </si>
  <si>
    <t xml:space="preserve">ولاء الدسوقى ابراهيم محمد السيد </t>
  </si>
  <si>
    <t>مسابقات</t>
  </si>
  <si>
    <t xml:space="preserve">حاتم الديب ابو الوفا السيد </t>
  </si>
  <si>
    <t>تني طاولة</t>
  </si>
  <si>
    <t xml:space="preserve">هشام محمد مصطفى حسين </t>
  </si>
  <si>
    <t>سباحه</t>
  </si>
  <si>
    <t xml:space="preserve">ربيع خيرى عبد الرازق عبد الحليم </t>
  </si>
  <si>
    <t>عبد البارى رجب محمد احمد</t>
  </si>
  <si>
    <t xml:space="preserve">محمد اسامه احمد عمرو </t>
  </si>
  <si>
    <t xml:space="preserve">تيسير صفوت عبد النبى عبد النبى الديب </t>
  </si>
  <si>
    <t xml:space="preserve">اسامه احمد عبد الله محمود عبد القادر </t>
  </si>
  <si>
    <t xml:space="preserve">محمد محمود حسن على </t>
  </si>
  <si>
    <t>ريشه طائرة</t>
  </si>
  <si>
    <t xml:space="preserve">مبروكة فتح الله خليل فتح الله شاهين </t>
  </si>
  <si>
    <t xml:space="preserve">سارة محمد بسيونى مصطفى </t>
  </si>
  <si>
    <t>محمد كمال عاقول عاقول</t>
  </si>
  <si>
    <t>سعد كامل منكاش الفرحاني</t>
  </si>
  <si>
    <t>ارشد محمد كاظم كاظم</t>
  </si>
  <si>
    <t>عبد الستار عبد الجبار شحاذة شحاذة</t>
  </si>
  <si>
    <t>احمد سعيد محمد محمد</t>
  </si>
  <si>
    <t xml:space="preserve">عبد الله عبد الرزاق كاظم  </t>
  </si>
  <si>
    <t>رانيا على احمد درويش</t>
  </si>
  <si>
    <t>عبد العزيز احمد حسين محمد</t>
  </si>
  <si>
    <t>منى فؤاد خليل ابراهيم النجار</t>
  </si>
  <si>
    <t>ايه ناجى امبابى محمد ابراهيم</t>
  </si>
  <si>
    <t>عبد الفتاح اسلام عبد الفتاح عبد العال عباس</t>
  </si>
  <si>
    <t>محمود يحى عوض عبد المعطى</t>
  </si>
  <si>
    <t>يوسف اشرف احمد عبد المنعم</t>
  </si>
  <si>
    <t>هاجر ايهاب رجب رياض</t>
  </si>
  <si>
    <t>وليد فولى محمد محمد</t>
  </si>
  <si>
    <t>حسام احمد ابراهيم عبد العاطى</t>
  </si>
  <si>
    <t>محمد علي عبد الرحمن محمد</t>
  </si>
  <si>
    <t>اسراء عثمان حسانين عثمان</t>
  </si>
  <si>
    <t>كريم ابراهيم يوسف السعيد هانى</t>
  </si>
  <si>
    <t>محمود محمد رضا محمود محمد المنوفي</t>
  </si>
  <si>
    <t>ايمن محمد زكريا عوض شحاته</t>
  </si>
  <si>
    <t>محمد اسماعيل محارب ابراهيم</t>
  </si>
  <si>
    <t>اسلام رضا عبد السلام محمد</t>
  </si>
  <si>
    <t>ليلى احمد حنفى مليجى</t>
  </si>
  <si>
    <t>رحمه زكى رزق احمد</t>
  </si>
  <si>
    <t>افنان خالد ثابت بيومى</t>
  </si>
  <si>
    <t xml:space="preserve"> كرة سلة</t>
  </si>
  <si>
    <t>اهداء سراج الدين السيد عبد العال</t>
  </si>
  <si>
    <t>ايمان احمد عبد العال احمد</t>
  </si>
  <si>
    <t>نادية فتحى السيد سعيد سليم</t>
  </si>
  <si>
    <t>عبير عبد المنعم يوسف احمد</t>
  </si>
  <si>
    <t>هوكي</t>
  </si>
  <si>
    <t>فايزه سمير راشد وزير</t>
  </si>
  <si>
    <t>وليد صلاح الدين محمد زهدى</t>
  </si>
  <si>
    <t>محمد محمود سامى حسنى محمود</t>
  </si>
  <si>
    <t>عبد الله احمد عبد العظيم على</t>
  </si>
  <si>
    <t>وليد صلاح حسن ابراهيم</t>
  </si>
  <si>
    <t>مصطفى احمد عبد الستار محمد</t>
  </si>
  <si>
    <t>داليا السيد حسين عيسى</t>
  </si>
  <si>
    <t>السيد عبد المجيد محمود احمد</t>
  </si>
  <si>
    <t>محمود طارق ابراهيم محمد طبانه</t>
  </si>
  <si>
    <t>علاء عبد الصبور ابراهيم محمد</t>
  </si>
  <si>
    <t>سلاح</t>
  </si>
  <si>
    <t>محمد عثمان دردير عثمان</t>
  </si>
  <si>
    <t>جودو</t>
  </si>
  <si>
    <t>طه مصطفى احمد الشامى</t>
  </si>
  <si>
    <t>محمد احمد محمد ابو عدب</t>
  </si>
  <si>
    <t>اسراء محمد ابو الفتوح الصياد</t>
  </si>
  <si>
    <t>مصطفى جمال جابر حسنين</t>
  </si>
  <si>
    <t>نهي سامي وديع ميخائيل</t>
  </si>
  <si>
    <t>مها عيد محمد عبد العال</t>
  </si>
  <si>
    <t>احمد رشاد على سيد</t>
  </si>
  <si>
    <t>ربيع 2015</t>
  </si>
  <si>
    <t>محمد جمال محمود حسنين ابراهيم</t>
  </si>
  <si>
    <t>احمد كامل فلاح محمد</t>
  </si>
  <si>
    <t>جمباز فنى</t>
  </si>
  <si>
    <t>اسماء سمير نصر محمد</t>
  </si>
  <si>
    <t>كره يد</t>
  </si>
  <si>
    <t>ممدوح فتحي أحمد عثمان</t>
  </si>
  <si>
    <t>ربيع 2016</t>
  </si>
  <si>
    <t>محمد عادل طه على الشامى</t>
  </si>
  <si>
    <t>دعاء محمد عطية ابراهيم سيد احمد</t>
  </si>
  <si>
    <t>احمد ابراهيم عبد القادر الشرقاوى</t>
  </si>
  <si>
    <t>محمود ابراهيم البرنس السيد على</t>
  </si>
  <si>
    <t>مدحت عرفه ابراهيم عبد المعطى</t>
  </si>
  <si>
    <t xml:space="preserve"> كرة قدم</t>
  </si>
  <si>
    <t>عبد الرحيم محمد معبد محمد</t>
  </si>
  <si>
    <t>التنس</t>
  </si>
  <si>
    <t>احمد على مصطفى احمد مصطفى</t>
  </si>
  <si>
    <t xml:space="preserve">عماد على محمد حامد </t>
  </si>
  <si>
    <t>مصارعة</t>
  </si>
  <si>
    <t xml:space="preserve">خالد احمد حسانين عثمان </t>
  </si>
  <si>
    <t xml:space="preserve">امانى حسنى حافظ حسانين </t>
  </si>
  <si>
    <t>جهاد غازى عبد النبى احمد غازي</t>
  </si>
  <si>
    <t xml:space="preserve">محمد اسامه حلمى عمار </t>
  </si>
  <si>
    <t xml:space="preserve">محمود احمد محمد عمر موسى </t>
  </si>
  <si>
    <t xml:space="preserve">سما حسن محمد حسن </t>
  </si>
  <si>
    <t>محمد محمود محمد السيد الحداد</t>
  </si>
  <si>
    <t xml:space="preserve">علاء عبد الرحمن حلمى على  </t>
  </si>
  <si>
    <t xml:space="preserve">محمد هشام محمد عبد المحسن عيسى </t>
  </si>
  <si>
    <t xml:space="preserve">محمود احمد حسين احمد </t>
  </si>
  <si>
    <t>ايهاب احمد ابراهيم ابراهيم البياض</t>
  </si>
  <si>
    <t>احمد عبد المنعم البهنسى على مصطفى</t>
  </si>
  <si>
    <t xml:space="preserve">محمد جلال عبد السلام محمد </t>
  </si>
  <si>
    <t xml:space="preserve">احمد محمد محمد محمد  عباس </t>
  </si>
  <si>
    <t xml:space="preserve">محمد رشاد ابراهيم قاسم </t>
  </si>
  <si>
    <t xml:space="preserve">محمود عبد الظاهر حامد عبد الله </t>
  </si>
  <si>
    <t xml:space="preserve">مياده ايمن حسن جايل </t>
  </si>
  <si>
    <t xml:space="preserve">محمود نبيل حافظ احمد </t>
  </si>
  <si>
    <t>نورهان زكى محمد خليل ابراهيم</t>
  </si>
  <si>
    <t>كرة طائره</t>
  </si>
  <si>
    <t>هاله محمد اسامه عبد المنعم ضحا</t>
  </si>
  <si>
    <t xml:space="preserve">محمد عزازى السيد عزازى </t>
  </si>
  <si>
    <t xml:space="preserve">محمد فتحى حسين خليل </t>
  </si>
  <si>
    <t>محمد نجاتى سعد كامل</t>
  </si>
  <si>
    <t xml:space="preserve">محمد حمدى محمد محمد </t>
  </si>
  <si>
    <t>احمد مجدى الحسينى السيد احمد</t>
  </si>
  <si>
    <t xml:space="preserve">بيجاد عبد الوكيل يوسف على </t>
  </si>
  <si>
    <t xml:space="preserve">محمد احمد ابراهيم فرج </t>
  </si>
  <si>
    <t xml:space="preserve">سماح فايز مرسى السيد </t>
  </si>
  <si>
    <t xml:space="preserve">محمد عادل جلال عبد الحميد </t>
  </si>
  <si>
    <t xml:space="preserve">حسن محمد على حسن سليم </t>
  </si>
  <si>
    <t>تنس طاوله</t>
  </si>
  <si>
    <t>اسماء عبد الرحمن رجب عبد الرحمن حجاج</t>
  </si>
  <si>
    <t>احمد مصطفى سيد عبد اللاه</t>
  </si>
  <si>
    <t>وسام امل ابراهيم حسن الحفناوى</t>
  </si>
  <si>
    <t xml:space="preserve">محمد احمد علاء عبد الحميد محمد </t>
  </si>
  <si>
    <t xml:space="preserve">ايمان سيد عبد السلام  احمد </t>
  </si>
  <si>
    <t xml:space="preserve">حسام محمود محمد باشا </t>
  </si>
  <si>
    <t>غوص</t>
  </si>
  <si>
    <t>مصطفى جابر مسير</t>
  </si>
  <si>
    <t>على اسماعيل موسى</t>
  </si>
  <si>
    <t>عبد الرحيم نوري حربي</t>
  </si>
  <si>
    <t>ايناس يحيى احمد</t>
  </si>
  <si>
    <t>علي عبد الله حميد حميد</t>
  </si>
  <si>
    <t>سلاح
مبارزة</t>
  </si>
  <si>
    <t>حسين على حسين</t>
  </si>
  <si>
    <t>قصي خالد جبر سلمان</t>
  </si>
  <si>
    <t>محمد حسن عبادي عبد الحسن الذباح</t>
  </si>
  <si>
    <t>رفع اثقال</t>
  </si>
  <si>
    <t>محمد هاشم محمد</t>
  </si>
  <si>
    <t>مصارعه</t>
  </si>
  <si>
    <t>معتز وصفى نعمه</t>
  </si>
  <si>
    <t>ريشة طائرة</t>
  </si>
  <si>
    <t>محمد عثمان سعد الديلمي</t>
  </si>
  <si>
    <t xml:space="preserve">احمد حسين على الربيعي  </t>
  </si>
  <si>
    <t xml:space="preserve">مصطفى وليد عواد </t>
  </si>
  <si>
    <t xml:space="preserve">كرة قدم  </t>
  </si>
  <si>
    <t xml:space="preserve">كرار طالب مسلم  </t>
  </si>
  <si>
    <t xml:space="preserve">كرة قدم </t>
  </si>
  <si>
    <t xml:space="preserve">مصطفى نوري عبيد </t>
  </si>
  <si>
    <t xml:space="preserve">ليندا مجيد حميد كمبش </t>
  </si>
  <si>
    <t xml:space="preserve">مصطفى حسام الدين صلال </t>
  </si>
  <si>
    <t xml:space="preserve"> ريشه طائرة</t>
  </si>
  <si>
    <t>حمادة محمد السيد محمد حسن</t>
  </si>
  <si>
    <t>علم حركة</t>
  </si>
  <si>
    <t xml:space="preserve">كريم ابراهيم مرسى ابراهيم </t>
  </si>
  <si>
    <t>علم حركه</t>
  </si>
  <si>
    <t xml:space="preserve">بسنت احمد محمد على  جويده </t>
  </si>
  <si>
    <t>احمد محيى الدين محمد فهمى احمد</t>
  </si>
  <si>
    <t>محمد سيد حسين محمود</t>
  </si>
  <si>
    <t>محمد محمود محمد جاد الرب</t>
  </si>
  <si>
    <t>مؤمن بهاء الدين محمد علي</t>
  </si>
  <si>
    <t>محمد السيد ابراهيم الشافعي</t>
  </si>
  <si>
    <t>صابر محمد عبد الباسط حسن</t>
  </si>
  <si>
    <t>اسلام نجيب فرغلي امين محمد</t>
  </si>
  <si>
    <t>محمد فتحى سيد حسن</t>
  </si>
  <si>
    <t>الشيماء ابو الوفا عبد الرحمن محمود</t>
  </si>
  <si>
    <t>امال عبد العاطى زوام ابراهيم</t>
  </si>
  <si>
    <t>محمود سعيد سعد حسنين سلام</t>
  </si>
  <si>
    <t>محمد صالح محمد مرسى سليمان</t>
  </si>
  <si>
    <t xml:space="preserve">محمود كمال على حسن </t>
  </si>
  <si>
    <t xml:space="preserve">فادى محمد فتحى عبد الباقى </t>
  </si>
  <si>
    <t>ابتهال قطب عبد المجيد يوسف قطب</t>
  </si>
  <si>
    <t xml:space="preserve">سالم عادل محمد احمد </t>
  </si>
  <si>
    <t xml:space="preserve">محمد يس شحاته اسماعيل </t>
  </si>
  <si>
    <t xml:space="preserve">رمضان احمد صادق احمد </t>
  </si>
  <si>
    <t xml:space="preserve">عبد الرحمن عمر عبده عبد الفتاح </t>
  </si>
  <si>
    <t xml:space="preserve">مصطفى محمد فؤاد مرسى </t>
  </si>
  <si>
    <t xml:space="preserve">رفيق محمد محمد سالم المسلوت </t>
  </si>
  <si>
    <t>نورهان عبد المحسن سعد احمد مصطفى</t>
  </si>
  <si>
    <t xml:space="preserve">عاصم فتحى طه محمد </t>
  </si>
  <si>
    <t xml:space="preserve">عبد الواحد مصطفى عبد الواحد محمد </t>
  </si>
  <si>
    <t xml:space="preserve">هدى الفرماوى عبد الرازق سيد </t>
  </si>
  <si>
    <t>اسراء احمد محمد ابراهيم عبد الدايم</t>
  </si>
  <si>
    <t xml:space="preserve">محمد راضى صالح سعد خطاب </t>
  </si>
  <si>
    <t xml:space="preserve">ايهاب احمد ابو ضيف على </t>
  </si>
  <si>
    <t xml:space="preserve">احمد محمود محمد سالمان </t>
  </si>
  <si>
    <t xml:space="preserve">احمد منير محمد دسوقى </t>
  </si>
  <si>
    <t xml:space="preserve">حسام الدين محمد رياض السيد </t>
  </si>
  <si>
    <t xml:space="preserve">وليد عامر اسماعيل محمد </t>
  </si>
  <si>
    <t xml:space="preserve">محمد ابراهيم محمد محمد </t>
  </si>
  <si>
    <t>مصطفى محمد شريف عبد الغنى حسنين</t>
  </si>
  <si>
    <t>حسام محمد صلاح محمود عبد اللطيف</t>
  </si>
  <si>
    <t xml:space="preserve">على ابراهيم زكى محمد فريحى </t>
  </si>
  <si>
    <t xml:space="preserve">فاطمة السيد مرسى ابراهيم شتيوى </t>
  </si>
  <si>
    <t>فاطمة عصام ضاحى عبد المجيد</t>
  </si>
  <si>
    <t>حيدر محمود جبار</t>
  </si>
  <si>
    <t>جبار توفيق جبار</t>
  </si>
  <si>
    <t>زيد حافظ صبار</t>
  </si>
  <si>
    <t>خالد ابراهيم عبد الله</t>
  </si>
  <si>
    <t>محمود جبر لبيس الغراوي</t>
  </si>
  <si>
    <t xml:space="preserve">زيد مكي جاسم شبر </t>
  </si>
  <si>
    <t>منه الله مجدى عبد الحميد الزينى</t>
  </si>
  <si>
    <t>نور محمد طه محمد سلام</t>
  </si>
  <si>
    <t>اميرة نبيل محمد اسماعيل اباظة</t>
  </si>
  <si>
    <t>عبد الرحيم احمد محمد عبد الرحيم</t>
  </si>
  <si>
    <t>محمد احمد عاصم محمد الالفى</t>
  </si>
  <si>
    <t>محمد محمود عبد الله محمد</t>
  </si>
  <si>
    <t>وفاء ابراهيم بركات الذهبى</t>
  </si>
  <si>
    <t>نجوان حسنى فهمى عوضين</t>
  </si>
  <si>
    <t>مصطفى محمد عبد الرحيم عبد الله</t>
  </si>
  <si>
    <t>محمد سلامه محمود صديق</t>
  </si>
  <si>
    <t>محمد جابر صادق عساف عمران</t>
  </si>
  <si>
    <t>نهى ابراهيم محمد حسن الشرقاوي</t>
  </si>
  <si>
    <t>احمد على حجاج مصطفى</t>
  </si>
  <si>
    <t>خريف 2014</t>
  </si>
  <si>
    <t>أحمد محمد على سرور</t>
  </si>
  <si>
    <t>محمد رجب محمد أحمد إبراهيم</t>
  </si>
  <si>
    <t>خالد انور محمد محمد ضيف</t>
  </si>
  <si>
    <t xml:space="preserve">احمد محمد على الذهبى </t>
  </si>
  <si>
    <t xml:space="preserve">رشا حسين محمد ماضى </t>
  </si>
  <si>
    <t xml:space="preserve">سامح شعبان محمود محمد </t>
  </si>
  <si>
    <t>محمد مصطفى محمد هدهوده</t>
  </si>
  <si>
    <t xml:space="preserve">محمود احمد محمد بيومى </t>
  </si>
  <si>
    <t>شريف سمير محمد طه</t>
  </si>
  <si>
    <t xml:space="preserve">مصطفى محمود احمد عبد الرحيم </t>
  </si>
  <si>
    <t>محمود امين موسى  حسن احمد</t>
  </si>
  <si>
    <t xml:space="preserve">كريم مصطفى عبد الله ابراهيم عبد الله </t>
  </si>
  <si>
    <t>كريم طارق محمد عصام الدين حامد عطيه</t>
  </si>
  <si>
    <t xml:space="preserve">على عطوه على عبد الجيد </t>
  </si>
  <si>
    <t xml:space="preserve">شريف محمد احمد محمد ضاحى </t>
  </si>
  <si>
    <t xml:space="preserve">طارق عباس عبد العال محمد </t>
  </si>
  <si>
    <t xml:space="preserve">محمد طه احمد محمد </t>
  </si>
  <si>
    <t xml:space="preserve">احمد ربيع محمد عبد العزيز </t>
  </si>
  <si>
    <t xml:space="preserve">مصطفى احمد بكرى مناع </t>
  </si>
  <si>
    <t xml:space="preserve">زينب خالد السيد على حسنين </t>
  </si>
  <si>
    <t xml:space="preserve">معتصم عاطف عباس مرسى </t>
  </si>
  <si>
    <t>علي ابراهيم عبد الواحد الساعدي</t>
  </si>
  <si>
    <t>وائل موحان نعمه</t>
  </si>
  <si>
    <t>على غانم عبد النبي</t>
  </si>
  <si>
    <t>كرم رياض حسن</t>
  </si>
  <si>
    <t>بلال احلام عبد الكريم عبد الكريم</t>
  </si>
  <si>
    <t>حيدر فالح موسى النصراوى</t>
  </si>
  <si>
    <t>كرار علي حسين الربيعي</t>
  </si>
  <si>
    <t>محمود فاضل حمادي حبيب</t>
  </si>
  <si>
    <t>عبد الحكيم فتح الله مختار أقنيدي</t>
  </si>
  <si>
    <t>دلف دهام محمد سعيد النيساني</t>
  </si>
  <si>
    <t xml:space="preserve">الزهراء حسين شناوه    </t>
  </si>
  <si>
    <r>
      <t xml:space="preserve">محمد صبحى عبد </t>
    </r>
    <r>
      <rPr>
        <sz val="14"/>
        <rFont val="Times New Roman"/>
        <family val="1"/>
      </rPr>
      <t/>
    </r>
  </si>
  <si>
    <t xml:space="preserve">علاء منهل عبد الخضر  </t>
  </si>
  <si>
    <t xml:space="preserve">ايهاب ناظم مسير   </t>
  </si>
  <si>
    <t>الهام عبد الله عبد الحميد قطب</t>
  </si>
  <si>
    <t>حمدي عبد المجيد حمد ابو غنيم</t>
  </si>
  <si>
    <t>عصام الدين عبد الخالق مصيلحي محمد</t>
  </si>
  <si>
    <t>عمرو محمود عبد المعطي السيد</t>
  </si>
  <si>
    <t>عمرو احمد محمد بيومي</t>
  </si>
  <si>
    <t>جنات علي تاج الدين فتح الله تاج الدين</t>
  </si>
  <si>
    <t>داليا محمد احمد صالح ابراهيم</t>
  </si>
  <si>
    <t>احمد عادل احمد محمد</t>
  </si>
  <si>
    <t>محمد عبد الحميد بدير عبد الرحيم</t>
  </si>
  <si>
    <t>ايهاب محمد رجب احمد</t>
  </si>
  <si>
    <t>محمد أحمد الحمادي عبد المجيد الحمادي</t>
  </si>
  <si>
    <t>ايمن ابراهيم عبد المقصود محمد حسنين</t>
  </si>
  <si>
    <t>محمد احمد مرزوق مام</t>
  </si>
  <si>
    <t>اسلام حيطاوى جبر جبر خنصوره</t>
  </si>
  <si>
    <t xml:space="preserve">اكرم مجدى صبحى بدوى </t>
  </si>
  <si>
    <t xml:space="preserve">محمد عبد المنعم يوسف الدرسى </t>
  </si>
  <si>
    <t xml:space="preserve">محمود احمد فرج حسن خليل </t>
  </si>
  <si>
    <t xml:space="preserve">نورهان مصطفى مصطفى عجينة </t>
  </si>
  <si>
    <t xml:space="preserve">اية محمد حسنين عبد الحميد شرشر </t>
  </si>
  <si>
    <t>محمود ممدوح احمد مصطفى ابو النور</t>
  </si>
  <si>
    <t xml:space="preserve">اسلام السيد حسن على </t>
  </si>
  <si>
    <t xml:space="preserve">احمد اسماعيل السيد محمد جمعه </t>
  </si>
  <si>
    <t>عمار عادل امين محمد عمار</t>
  </si>
  <si>
    <t xml:space="preserve">عبد اللطيف ابراهيم عبد اللطيف عبد العزيز </t>
  </si>
  <si>
    <t xml:space="preserve">خالد وجدى السعيد سليمان عمر </t>
  </si>
  <si>
    <t xml:space="preserve">محمود وجدى امين حسن </t>
  </si>
  <si>
    <t xml:space="preserve">هانى محمد فؤاد محمد عمار </t>
  </si>
  <si>
    <t>محمد مجدى زكى صادق سالم</t>
  </si>
  <si>
    <t xml:space="preserve">رنا محمد طه عبد الرحيم </t>
  </si>
  <si>
    <t>محمد حسنين السيد حسنين جاب الله</t>
  </si>
  <si>
    <t xml:space="preserve">مازن مصطفى فهمى نجار </t>
  </si>
  <si>
    <t xml:space="preserve">ايمان سامى عبد العزيز احمد </t>
  </si>
  <si>
    <t>هبه الله محمود حسين حسن خطاب</t>
  </si>
  <si>
    <t xml:space="preserve">محمد محمود البشير ابراهيم محمد </t>
  </si>
  <si>
    <t xml:space="preserve">احمد عبد الرحيم محمود احمد </t>
  </si>
  <si>
    <t>وليد علي هادى المحنا</t>
  </si>
  <si>
    <t>عباس خليل ابراهيم العزاوى</t>
  </si>
  <si>
    <t>موج مؤيد جواد</t>
  </si>
  <si>
    <t>حسين على دنان</t>
  </si>
  <si>
    <t>صفاء محمود حسين خميس</t>
  </si>
  <si>
    <t>احمد سعد ذياب رويشد</t>
  </si>
  <si>
    <t>زيد احمد حسين</t>
  </si>
  <si>
    <t>على حسين كاظم التميمي</t>
  </si>
  <si>
    <t>شادي سعد السيد ابراهيم</t>
  </si>
  <si>
    <t>علم نفس</t>
  </si>
  <si>
    <t>سهى محمد ضياء حامد احمد عمر</t>
  </si>
  <si>
    <t>هبه عبد الغفور عبد الله محمد</t>
  </si>
  <si>
    <t>سامح صلاح الدين عفيفى احمد</t>
  </si>
  <si>
    <t>اسماء محمد عبد الحفيظ معتمد</t>
  </si>
  <si>
    <t>ايه حسام قرنى احمد</t>
  </si>
  <si>
    <t>مصطفى عبد الرحيم محمد ابراهيم</t>
  </si>
  <si>
    <t xml:space="preserve">علم النفس </t>
  </si>
  <si>
    <t>هدير محمد صلاح محمد داود</t>
  </si>
  <si>
    <t xml:space="preserve">حازم محمد خلف الله ابوضيف </t>
  </si>
  <si>
    <t xml:space="preserve">حسين مصطفى احمد فلوس </t>
  </si>
  <si>
    <t>عبير عبد المولى سيد احمد على منيسى</t>
  </si>
  <si>
    <t xml:space="preserve">خالد تغيان حسين مرسى </t>
  </si>
  <si>
    <t xml:space="preserve">كريمة ابراهيم محمد احمد عبد اللطيف </t>
  </si>
  <si>
    <t xml:space="preserve">عبد العليم رمضان صابر محمد </t>
  </si>
  <si>
    <t xml:space="preserve">احمد احمد صالح بشير </t>
  </si>
  <si>
    <t>سعيد اسماعيل زيدان</t>
  </si>
  <si>
    <t xml:space="preserve">مناهج البحث العلمي  </t>
  </si>
  <si>
    <t>الإحصاء والتطبيق في التربية البدنية والرياضية</t>
  </si>
  <si>
    <t xml:space="preserve">التعلم الحركي  المتقدم </t>
  </si>
  <si>
    <t>دراسات متقدمة قي مناهج و طرق تدريس التربية الرياضية</t>
  </si>
  <si>
    <t xml:space="preserve">تطبيقات في برامج التربية الرياضية  </t>
  </si>
  <si>
    <t>النمو المهني لمعلم التربية الرياضة</t>
  </si>
  <si>
    <t xml:space="preserve">الإمكانات في التربية الرياضية  </t>
  </si>
  <si>
    <t xml:space="preserve">برامج التربية الحركية   </t>
  </si>
  <si>
    <t xml:space="preserve">قياس وتقويم الأنشطة الرياضية  </t>
  </si>
  <si>
    <t xml:space="preserve">حلقات بحث في الأنشطة الرياضية </t>
  </si>
  <si>
    <t>الإدارة الإستراتيجية في المجال الرياضي</t>
  </si>
  <si>
    <t>سياحة المهرجانات والفنون الشعبيـة</t>
  </si>
  <si>
    <t>مسرحة المناهج والدراما</t>
  </si>
  <si>
    <t>تكنولوجيا التعليم في التربية البدنية والرياضة</t>
  </si>
  <si>
    <t xml:space="preserve">القياس والتقويم في التدريب الرياضي  </t>
  </si>
  <si>
    <t xml:space="preserve">دراسات متقدمة في تكنولوجيا التدريب الرياضي </t>
  </si>
  <si>
    <t xml:space="preserve">أسس التدريب الرياضي في النشاط التخصصي </t>
  </si>
  <si>
    <t xml:space="preserve">حلقات بحث في التدريب الرياضي في النشاط التخصصي </t>
  </si>
  <si>
    <t xml:space="preserve">برامج اللياقة البدنية للنشاط التخصصي </t>
  </si>
  <si>
    <t xml:space="preserve">أسس تدريب الناشئين في النشاط التخصصي </t>
  </si>
  <si>
    <t xml:space="preserve">تكنولوجيا علوم الحركة </t>
  </si>
  <si>
    <t xml:space="preserve">نظريات وتطبيقات تدريب الفئات الخاصة في النشاط التخصصي </t>
  </si>
  <si>
    <t>بناء الاختبارات</t>
  </si>
  <si>
    <t xml:space="preserve">المدرب الرياضي </t>
  </si>
  <si>
    <t>الإصابات البدنية والتغيرات الفسيولوجية في المجال الرياضي</t>
  </si>
  <si>
    <t>برامج التغذية للرياضيين</t>
  </si>
  <si>
    <t>سيكولوجية الفريق الرياضي</t>
  </si>
  <si>
    <t>حلقات بحث في علوم الحركة</t>
  </si>
  <si>
    <t>الأسس البيوميكانيكية للتدريب الرياضي</t>
  </si>
  <si>
    <t>الميكانيكا الحيوية (2)</t>
  </si>
  <si>
    <t>الرياضة البحتــه</t>
  </si>
  <si>
    <t>الحاسب الآلي وعلم الحركة</t>
  </si>
  <si>
    <t>القياس والتقويم في علوم الحركة</t>
  </si>
  <si>
    <t>تكنولوجيا علوم الحركة</t>
  </si>
  <si>
    <t xml:space="preserve">إدارة الموارد البشرية في المجال الرياضي  </t>
  </si>
  <si>
    <t xml:space="preserve">العلاقات العامة في المجال الرياضي  </t>
  </si>
  <si>
    <t xml:space="preserve">السلوك التنظيمي في المجال الرياضي  </t>
  </si>
  <si>
    <t>الإعداد المهني الإداري في التربية البدنية والرياضية</t>
  </si>
  <si>
    <t xml:space="preserve">حلقات بحث في الإدارة الرياضية  </t>
  </si>
  <si>
    <t>الإشراف والتوجيه الادارى في المجال الرياضي</t>
  </si>
  <si>
    <t>إدارة الجودة الشاملة في المؤسسات الرياضية</t>
  </si>
  <si>
    <t>إدارة الدورات والبطولات الرياضية المحلية والعالمية</t>
  </si>
  <si>
    <t xml:space="preserve">دراسات وتطبيقات تخصصية  </t>
  </si>
  <si>
    <t>الثقافة الترويحيـة</t>
  </si>
  <si>
    <t>التطور الفلسفي لوقت الفـراغ</t>
  </si>
  <si>
    <t>الترويح في المؤسسات</t>
  </si>
  <si>
    <t>مشكلات وقت الفراغ والترويح</t>
  </si>
  <si>
    <t>الترويح العلاجي</t>
  </si>
  <si>
    <t>دراسات متقدمة في التربية الصحية في المجال الرياضي</t>
  </si>
  <si>
    <t>فسيولوجيا الرياضة وتطبيقاتها</t>
  </si>
  <si>
    <t>الإصابات الرياضية والتأهيل</t>
  </si>
  <si>
    <t>الـقـوام الصحي</t>
  </si>
  <si>
    <t>قراءات متقدمة في مجال تغذية الرياضيين</t>
  </si>
  <si>
    <t>الرياضات الصحية وتطبيقاتها</t>
  </si>
  <si>
    <t>التدليك الانعكاسي والشياتسو</t>
  </si>
  <si>
    <t>قراءات متقدمة في فسيولوجيا الرياضية</t>
  </si>
  <si>
    <t>مجالات الطاقـة الحيويـة</t>
  </si>
  <si>
    <t>مورفولوجيـا الرياضة</t>
  </si>
  <si>
    <t>علم النفس الرياضي</t>
  </si>
  <si>
    <t>تطبيقات في سيكولوجية التعلم الحركي</t>
  </si>
  <si>
    <t>دراسات متقدمة في سيكولوجية التدريب الرياضي</t>
  </si>
  <si>
    <t>سيكولوجية الشخصية الرياضية</t>
  </si>
  <si>
    <t>سيكولوجية الممارسة الرياضية لذوي الاحتياجات الخاصة</t>
  </si>
  <si>
    <t>تطبيقات معملية في علم النفس الرياضي</t>
  </si>
  <si>
    <t>سيكولوجية الدافعية الرياضية</t>
  </si>
  <si>
    <t>سيكولوجية النمو</t>
  </si>
  <si>
    <t>الرعاية النفسية للناشئين</t>
  </si>
  <si>
    <t>التربية الكشفية (متقدم)</t>
  </si>
  <si>
    <t>f.w</t>
  </si>
  <si>
    <t>f</t>
  </si>
  <si>
    <t>w</t>
  </si>
  <si>
    <t>مؤجل</t>
  </si>
  <si>
    <t>fw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</si>
</sst>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%0.00"/>
  </numFmts>
  <fonts count="76">
    <font>
      <sz val="10"/>
      <name val="Arial"/>
      <charset val="178"/>
    </font>
    <font>
      <sz val="12"/>
      <name val="Arial"/>
      <family val="2"/>
    </font>
    <font>
      <b/>
      <sz val="10"/>
      <name val="Arial"/>
      <family val="2"/>
    </font>
    <font>
      <sz val="28"/>
      <name val="SKR HEAD1"/>
      <charset val="178"/>
    </font>
    <font>
      <sz val="36"/>
      <name val="SKR HEAD1"/>
      <charset val="178"/>
    </font>
    <font>
      <sz val="32"/>
      <name val="SKR HEAD1"/>
      <charset val="178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12"/>
      <name val="Arial"/>
      <family val="2"/>
    </font>
    <font>
      <b/>
      <sz val="28"/>
      <name val="Simplified Arabic"/>
      <family val="1"/>
    </font>
    <font>
      <b/>
      <sz val="12"/>
      <name val="Simplified Arabic"/>
      <family val="1"/>
    </font>
    <font>
      <b/>
      <sz val="30"/>
      <name val="Times New Roman"/>
      <family val="1"/>
    </font>
    <font>
      <b/>
      <sz val="16"/>
      <name val="Times New Roman"/>
      <family val="1"/>
    </font>
    <font>
      <b/>
      <sz val="20"/>
      <color indexed="12"/>
      <name val="Simplified Arabic"/>
      <family val="1"/>
    </font>
    <font>
      <b/>
      <sz val="20"/>
      <name val="Simplified Arabic"/>
      <family val="1"/>
    </font>
    <font>
      <b/>
      <sz val="36"/>
      <name val="Simplified Arabic"/>
      <family val="1"/>
    </font>
    <font>
      <b/>
      <sz val="14"/>
      <color indexed="12"/>
      <name val="Simplified Arabic"/>
      <family val="1"/>
    </font>
    <font>
      <b/>
      <sz val="12"/>
      <color indexed="12"/>
      <name val="Simplified Arabic"/>
      <family val="1"/>
    </font>
    <font>
      <sz val="20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26"/>
      <color indexed="12"/>
      <name val="Simplified Arabic"/>
      <family val="1"/>
    </font>
    <font>
      <b/>
      <sz val="26"/>
      <name val="Simplified Arabic"/>
      <family val="1"/>
    </font>
    <font>
      <sz val="46"/>
      <name val="SKR HEAD1"/>
      <charset val="178"/>
    </font>
    <font>
      <sz val="48"/>
      <name val="SKR HEAD1"/>
      <charset val="178"/>
    </font>
    <font>
      <b/>
      <sz val="16"/>
      <color indexed="12"/>
      <name val="Simplified Arabic"/>
      <family val="1"/>
    </font>
    <font>
      <b/>
      <sz val="32"/>
      <name val="Simplified Arabic"/>
      <family val="1"/>
    </font>
    <font>
      <b/>
      <sz val="18"/>
      <color indexed="12"/>
      <name val="Simplified Arabic"/>
      <family val="1"/>
    </font>
    <font>
      <b/>
      <sz val="14"/>
      <name val="Simplified Arabic"/>
      <family val="1"/>
    </font>
    <font>
      <b/>
      <sz val="34"/>
      <name val="Simplified Arabic"/>
      <family val="1"/>
    </font>
    <font>
      <b/>
      <sz val="18"/>
      <name val="Simplified Arabic"/>
      <family val="1"/>
    </font>
    <font>
      <b/>
      <sz val="22"/>
      <name val="Simplified Arabic"/>
      <family val="1"/>
    </font>
    <font>
      <sz val="32"/>
      <name val="Arial"/>
      <family val="2"/>
    </font>
    <font>
      <b/>
      <sz val="24"/>
      <name val="Simplified Arabic"/>
      <family val="1"/>
    </font>
    <font>
      <b/>
      <sz val="22"/>
      <color indexed="12"/>
      <name val="Simplified Arabic"/>
      <family val="1"/>
    </font>
    <font>
      <sz val="36"/>
      <name val="Arial"/>
      <family val="2"/>
    </font>
    <font>
      <b/>
      <sz val="30"/>
      <name val="Simplified Arabic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6"/>
      <name val="Arial"/>
      <family val="2"/>
    </font>
    <font>
      <b/>
      <sz val="32"/>
      <name val="Times New Roman"/>
      <family val="1"/>
    </font>
    <font>
      <b/>
      <sz val="26"/>
      <name val="Times New Roman"/>
      <family val="1"/>
    </font>
    <font>
      <sz val="30"/>
      <name val="Arial"/>
      <family val="2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rgb="FFCC3300"/>
      <name val="Arial"/>
      <family val="2"/>
    </font>
    <font>
      <b/>
      <sz val="36"/>
      <color rgb="FFCC3300"/>
      <name val="Times New Roman"/>
      <family val="1"/>
    </font>
    <font>
      <b/>
      <sz val="36"/>
      <color rgb="FFCC3300"/>
      <name val="Arial"/>
      <family val="2"/>
    </font>
    <font>
      <b/>
      <sz val="22"/>
      <color rgb="FFCC3300"/>
      <name val="Calibri"/>
      <family val="2"/>
      <scheme val="minor"/>
    </font>
    <font>
      <b/>
      <sz val="36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8"/>
      <color rgb="FFFF0000"/>
      <name val="Arial"/>
      <family val="2"/>
    </font>
    <font>
      <b/>
      <sz val="36"/>
      <color rgb="FFFF0000"/>
      <name val="Times New Roman"/>
      <family val="1"/>
    </font>
    <font>
      <b/>
      <sz val="36"/>
      <color rgb="FFFF0000"/>
      <name val="Arial"/>
      <family val="2"/>
    </font>
    <font>
      <b/>
      <sz val="22"/>
      <color rgb="FFFF0000"/>
      <name val="Arial"/>
      <family val="2"/>
    </font>
    <font>
      <b/>
      <sz val="22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rgb="FFCC3300"/>
      <name val="Calibri"/>
      <family val="2"/>
      <scheme val="minor"/>
    </font>
    <font>
      <b/>
      <sz val="22"/>
      <color rgb="FFCC3300"/>
      <name val="Times New Roman"/>
      <family val="1"/>
    </font>
    <font>
      <b/>
      <sz val="22"/>
      <color rgb="FFCC3300"/>
      <name val="Arial"/>
      <family val="2"/>
    </font>
    <font>
      <b/>
      <sz val="22"/>
      <color rgb="FF0000FF"/>
      <name val="Times New Roman"/>
      <family val="1"/>
    </font>
    <font>
      <b/>
      <sz val="36"/>
      <color rgb="FF0000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rgb="FF0000FF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b/>
      <sz val="26"/>
      <color theme="0" tint="-0.34998626667073579"/>
      <name val="Simplified Arabic"/>
      <family val="1"/>
    </font>
    <font>
      <b/>
      <sz val="28"/>
      <name val="Calibri"/>
      <family val="2"/>
      <scheme val="minor"/>
    </font>
    <font>
      <b/>
      <sz val="28"/>
      <color rgb="FFCC330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color rgb="FFCC3300"/>
      <name val="Arial"/>
      <family val="2"/>
    </font>
    <font>
      <b/>
      <sz val="30"/>
      <color rgb="FF0000FF"/>
      <name val="Arial"/>
      <family val="2"/>
    </font>
    <font>
      <b/>
      <sz val="26"/>
      <color theme="1"/>
      <name val="Simplified Arabic"/>
      <family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ck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hair">
        <color rgb="FF000000"/>
      </bottom>
      <diagonal/>
    </border>
    <border>
      <left style="thick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8">
    <xf numFmtId="0" fontId="0" fillId="0" borderId="0" xfId="0"/>
    <xf numFmtId="0" fontId="2" fillId="0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14" fillId="2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3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6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10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0" fillId="6" borderId="16" xfId="0" applyFont="1" applyFill="1" applyBorder="1" applyAlignment="1" applyProtection="1">
      <alignment horizontal="center" vertical="center" textRotation="90" shrinkToFit="1"/>
      <protection locked="0"/>
    </xf>
    <xf numFmtId="0" fontId="14" fillId="6" borderId="16" xfId="0" applyFont="1" applyFill="1" applyBorder="1" applyAlignment="1" applyProtection="1">
      <alignment horizontal="center" vertical="center" textRotation="90" shrinkToFit="1"/>
      <protection locked="0"/>
    </xf>
    <xf numFmtId="0" fontId="10" fillId="0" borderId="19" xfId="0" applyFont="1" applyFill="1" applyBorder="1" applyAlignment="1" applyProtection="1">
      <alignment horizontal="center" vertical="center" textRotation="90" shrinkToFit="1"/>
      <protection locked="0"/>
    </xf>
    <xf numFmtId="0" fontId="14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14" fillId="3" borderId="35" xfId="0" applyFont="1" applyFill="1" applyBorder="1" applyAlignment="1" applyProtection="1">
      <alignment horizontal="center" vertical="center" shrinkToFit="1"/>
      <protection locked="0"/>
    </xf>
    <xf numFmtId="0" fontId="15" fillId="4" borderId="35" xfId="0" applyFont="1" applyFill="1" applyBorder="1" applyAlignment="1" applyProtection="1">
      <alignment horizontal="center" vertical="center" shrinkToFit="1"/>
      <protection locked="0"/>
    </xf>
    <xf numFmtId="0" fontId="15" fillId="5" borderId="35" xfId="0" applyFont="1" applyFill="1" applyBorder="1" applyAlignment="1" applyProtection="1">
      <alignment horizontal="center" vertical="center" shrinkToFit="1"/>
      <protection locked="0"/>
    </xf>
    <xf numFmtId="0" fontId="14" fillId="6" borderId="35" xfId="0" applyFont="1" applyFill="1" applyBorder="1" applyAlignment="1" applyProtection="1">
      <alignment horizontal="center" vertical="center" shrinkToFit="1"/>
      <protection locked="0"/>
    </xf>
    <xf numFmtId="0" fontId="15" fillId="6" borderId="35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0" fillId="6" borderId="35" xfId="0" applyFont="1" applyFill="1" applyBorder="1" applyAlignment="1" applyProtection="1">
      <alignment horizontal="center" vertical="center" shrinkToFit="1"/>
      <protection locked="0"/>
    </xf>
    <xf numFmtId="0" fontId="10" fillId="6" borderId="32" xfId="0" applyFont="1" applyFill="1" applyBorder="1" applyAlignment="1" applyProtection="1">
      <alignment horizontal="center" vertical="center" shrinkToFit="1"/>
      <protection locked="0"/>
    </xf>
    <xf numFmtId="0" fontId="14" fillId="6" borderId="32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4" fillId="6" borderId="39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wrapText="1" readingOrder="2"/>
      <protection locked="0"/>
    </xf>
    <xf numFmtId="0" fontId="21" fillId="0" borderId="48" xfId="0" applyFont="1" applyFill="1" applyBorder="1" applyAlignment="1" applyProtection="1">
      <alignment horizontal="center" vertical="center" shrinkToFit="1"/>
      <protection locked="0"/>
    </xf>
    <xf numFmtId="0" fontId="22" fillId="0" borderId="49" xfId="0" applyFont="1" applyFill="1" applyBorder="1" applyAlignment="1" applyProtection="1">
      <alignment horizontal="center" vertical="center" shrinkToFit="1"/>
      <protection locked="0"/>
    </xf>
    <xf numFmtId="0" fontId="23" fillId="2" borderId="47" xfId="0" applyFont="1" applyFill="1" applyBorder="1" applyAlignment="1" applyProtection="1">
      <alignment horizontal="center" vertical="center" shrinkToFit="1"/>
      <protection locked="0"/>
    </xf>
    <xf numFmtId="0" fontId="23" fillId="3" borderId="47" xfId="0" applyFont="1" applyFill="1" applyBorder="1" applyAlignment="1" applyProtection="1">
      <alignment horizontal="center" vertical="center" shrinkToFit="1"/>
      <protection locked="0"/>
    </xf>
    <xf numFmtId="164" fontId="23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47" xfId="0" applyFont="1" applyFill="1" applyBorder="1" applyAlignment="1" applyProtection="1">
      <alignment horizontal="center" vertical="center" shrinkToFit="1"/>
      <protection locked="0"/>
    </xf>
    <xf numFmtId="0" fontId="23" fillId="5" borderId="47" xfId="0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50" xfId="0" applyFont="1" applyFill="1" applyBorder="1" applyAlignment="1" applyProtection="1">
      <alignment horizontal="center" vertical="center" shrinkToFit="1"/>
      <protection locked="0"/>
    </xf>
    <xf numFmtId="164" fontId="1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52" xfId="0" applyFont="1" applyFill="1" applyBorder="1" applyAlignment="1" applyProtection="1">
      <alignment horizontal="center" vertical="center" shrinkToFit="1"/>
      <protection locked="0"/>
    </xf>
    <xf numFmtId="164" fontId="23" fillId="6" borderId="52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53" xfId="0" applyFont="1" applyFill="1" applyBorder="1" applyAlignment="1" applyProtection="1">
      <alignment horizontal="center" vertical="center" shrinkToFit="1"/>
      <protection locked="0"/>
    </xf>
    <xf numFmtId="0" fontId="15" fillId="0" borderId="54" xfId="0" applyFont="1" applyFill="1" applyBorder="1" applyAlignment="1" applyProtection="1">
      <alignment horizontal="center" vertical="center" shrinkToFit="1"/>
      <protection locked="0"/>
    </xf>
    <xf numFmtId="1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 readingOrder="2"/>
      <protection locked="0"/>
    </xf>
    <xf numFmtId="0" fontId="7" fillId="0" borderId="59" xfId="0" applyFont="1" applyBorder="1" applyAlignment="1" applyProtection="1">
      <alignment horizontal="center" vertical="center" wrapText="1" readingOrder="2"/>
      <protection locked="0"/>
    </xf>
    <xf numFmtId="0" fontId="19" fillId="0" borderId="60" xfId="0" applyFont="1" applyFill="1" applyBorder="1" applyAlignment="1" applyProtection="1">
      <alignment horizontal="center" vertical="center" shrinkToFit="1"/>
      <protection locked="0"/>
    </xf>
    <xf numFmtId="0" fontId="20" fillId="0" borderId="60" xfId="0" applyFont="1" applyFill="1" applyBorder="1" applyAlignment="1" applyProtection="1">
      <alignment horizontal="center" vertical="center" wrapText="1" readingOrder="2"/>
      <protection locked="0"/>
    </xf>
    <xf numFmtId="0" fontId="6" fillId="0" borderId="60" xfId="0" applyFont="1" applyFill="1" applyBorder="1" applyAlignment="1" applyProtection="1">
      <alignment horizontal="right" vertical="center" wrapText="1" indent="1" readingOrder="2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2" fillId="0" borderId="62" xfId="0" applyFont="1" applyFill="1" applyBorder="1" applyAlignment="1" applyProtection="1">
      <alignment horizontal="center" vertical="center" shrinkToFit="1"/>
      <protection locked="0"/>
    </xf>
    <xf numFmtId="0" fontId="23" fillId="2" borderId="60" xfId="0" applyFont="1" applyFill="1" applyBorder="1" applyAlignment="1" applyProtection="1">
      <alignment horizontal="center" vertical="center" shrinkToFit="1"/>
      <protection locked="0"/>
    </xf>
    <xf numFmtId="0" fontId="23" fillId="3" borderId="60" xfId="0" applyFont="1" applyFill="1" applyBorder="1" applyAlignment="1" applyProtection="1">
      <alignment horizontal="center" vertical="center" shrinkToFit="1"/>
      <protection locked="0"/>
    </xf>
    <xf numFmtId="164" fontId="2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60" xfId="0" applyFont="1" applyFill="1" applyBorder="1" applyAlignment="1" applyProtection="1">
      <alignment horizontal="center" vertical="center" shrinkToFit="1"/>
      <protection locked="0"/>
    </xf>
    <xf numFmtId="0" fontId="23" fillId="5" borderId="60" xfId="0" applyFont="1" applyFill="1" applyBorder="1" applyAlignment="1" applyProtection="1">
      <alignment horizontal="center" vertical="center" shrinkToFit="1"/>
      <protection locked="0"/>
    </xf>
    <xf numFmtId="0" fontId="23" fillId="0" borderId="61" xfId="0" applyFont="1" applyFill="1" applyBorder="1" applyAlignment="1" applyProtection="1">
      <alignment horizontal="center" vertical="center" shrinkToFit="1"/>
      <protection locked="0"/>
    </xf>
    <xf numFmtId="0" fontId="23" fillId="0" borderId="63" xfId="0" applyFont="1" applyFill="1" applyBorder="1" applyAlignment="1" applyProtection="1">
      <alignment horizontal="center" vertical="center" shrinkToFit="1"/>
      <protection locked="0"/>
    </xf>
    <xf numFmtId="164" fontId="15" fillId="0" borderId="64" xfId="0" applyNumberFormat="1" applyFont="1" applyFill="1" applyBorder="1" applyAlignment="1" applyProtection="1">
      <alignment horizontal="center" vertical="center" shrinkToFit="1"/>
      <protection locked="0"/>
    </xf>
    <xf numFmtId="164" fontId="23" fillId="6" borderId="53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53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2" fontId="1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wrapText="1" readingOrder="2"/>
      <protection locked="0"/>
    </xf>
    <xf numFmtId="0" fontId="19" fillId="0" borderId="69" xfId="0" applyFont="1" applyFill="1" applyBorder="1" applyAlignment="1" applyProtection="1">
      <alignment horizontal="center" vertical="center" shrinkToFit="1"/>
      <protection locked="0"/>
    </xf>
    <xf numFmtId="0" fontId="20" fillId="0" borderId="69" xfId="0" applyFont="1" applyFill="1" applyBorder="1" applyAlignment="1" applyProtection="1">
      <alignment horizontal="center" vertical="center" wrapText="1" readingOrder="2"/>
      <protection locked="0"/>
    </xf>
    <xf numFmtId="0" fontId="6" fillId="0" borderId="69" xfId="0" applyFont="1" applyFill="1" applyBorder="1" applyAlignment="1" applyProtection="1">
      <alignment horizontal="right" vertical="center" wrapText="1" indent="1" readingOrder="2"/>
      <protection locked="0"/>
    </xf>
    <xf numFmtId="0" fontId="21" fillId="0" borderId="70" xfId="0" applyFont="1" applyFill="1" applyBorder="1" applyAlignment="1" applyProtection="1">
      <alignment horizontal="center" vertical="center" shrinkToFit="1"/>
      <protection locked="0"/>
    </xf>
    <xf numFmtId="0" fontId="22" fillId="0" borderId="71" xfId="0" applyFont="1" applyFill="1" applyBorder="1" applyAlignment="1" applyProtection="1">
      <alignment horizontal="center" vertical="center" shrinkToFit="1"/>
      <protection locked="0"/>
    </xf>
    <xf numFmtId="0" fontId="23" fillId="2" borderId="69" xfId="0" applyFont="1" applyFill="1" applyBorder="1" applyAlignment="1" applyProtection="1">
      <alignment horizontal="center" vertical="center" shrinkToFit="1"/>
      <protection locked="0"/>
    </xf>
    <xf numFmtId="0" fontId="23" fillId="3" borderId="69" xfId="0" applyFont="1" applyFill="1" applyBorder="1" applyAlignment="1" applyProtection="1">
      <alignment horizontal="center" vertical="center" shrinkToFit="1"/>
      <protection locked="0"/>
    </xf>
    <xf numFmtId="164" fontId="2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69" xfId="0" applyFont="1" applyFill="1" applyBorder="1" applyAlignment="1" applyProtection="1">
      <alignment horizontal="center" vertical="center" shrinkToFit="1"/>
      <protection locked="0"/>
    </xf>
    <xf numFmtId="0" fontId="23" fillId="5" borderId="69" xfId="0" applyFont="1" applyFill="1" applyBorder="1" applyAlignment="1" applyProtection="1">
      <alignment horizontal="center" vertical="center" shrinkToFit="1"/>
      <protection locked="0"/>
    </xf>
    <xf numFmtId="0" fontId="23" fillId="0" borderId="70" xfId="0" applyFont="1" applyFill="1" applyBorder="1" applyAlignment="1" applyProtection="1">
      <alignment horizontal="center" vertical="center" shrinkToFit="1"/>
      <protection locked="0"/>
    </xf>
    <xf numFmtId="0" fontId="23" fillId="0" borderId="72" xfId="0" applyFont="1" applyFill="1" applyBorder="1" applyAlignment="1" applyProtection="1">
      <alignment horizontal="center" vertical="center" shrinkToFit="1"/>
      <protection locked="0"/>
    </xf>
    <xf numFmtId="164" fontId="1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74" xfId="0" applyFont="1" applyFill="1" applyBorder="1" applyAlignment="1" applyProtection="1">
      <alignment horizontal="center" vertical="center" shrinkToFit="1"/>
      <protection locked="0"/>
    </xf>
    <xf numFmtId="164" fontId="23" fillId="6" borderId="74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textRotation="90" shrinkToFit="1"/>
      <protection locked="0"/>
    </xf>
    <xf numFmtId="0" fontId="10" fillId="3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32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0" fillId="3" borderId="35" xfId="0" applyFont="1" applyFill="1" applyBorder="1" applyAlignment="1" applyProtection="1">
      <alignment horizontal="center" vertical="center" shrinkToFit="1"/>
      <protection locked="0"/>
    </xf>
    <xf numFmtId="0" fontId="14" fillId="4" borderId="35" xfId="0" applyFont="1" applyFill="1" applyBorder="1" applyAlignment="1" applyProtection="1">
      <alignment horizontal="center" vertical="center" shrinkToFit="1"/>
      <protection locked="0"/>
    </xf>
    <xf numFmtId="0" fontId="14" fillId="5" borderId="35" xfId="0" applyFont="1" applyFill="1" applyBorder="1" applyAlignment="1" applyProtection="1">
      <alignment horizontal="center" vertical="center" shrinkToFit="1"/>
      <protection locked="0"/>
    </xf>
    <xf numFmtId="0" fontId="25" fillId="0" borderId="3" xfId="0" applyFont="1" applyFill="1" applyBorder="1" applyAlignment="1" applyProtection="1">
      <alignment horizontal="center" vertical="center" shrinkToFit="1"/>
      <protection locked="0"/>
    </xf>
    <xf numFmtId="0" fontId="26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27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27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27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29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2" xfId="0" applyFont="1" applyFill="1" applyBorder="1" applyAlignment="1" applyProtection="1">
      <alignment horizontal="center" vertical="center" shrinkToFit="1"/>
      <protection locked="0"/>
    </xf>
    <xf numFmtId="0" fontId="27" fillId="4" borderId="35" xfId="0" applyFont="1" applyFill="1" applyBorder="1" applyAlignment="1" applyProtection="1">
      <alignment horizontal="center" vertical="center" shrinkToFit="1"/>
      <protection locked="0"/>
    </xf>
    <xf numFmtId="0" fontId="27" fillId="5" borderId="35" xfId="0" applyFont="1" applyFill="1" applyBorder="1" applyAlignment="1" applyProtection="1">
      <alignment horizontal="center" vertical="center" shrinkToFit="1"/>
      <protection locked="0"/>
    </xf>
    <xf numFmtId="0" fontId="27" fillId="6" borderId="35" xfId="0" applyFont="1" applyFill="1" applyBorder="1" applyAlignment="1" applyProtection="1">
      <alignment horizontal="center" vertical="center" shrinkToFit="1"/>
      <protection locked="0"/>
    </xf>
    <xf numFmtId="0" fontId="29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32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34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2" fillId="6" borderId="39" xfId="0" applyFont="1" applyFill="1" applyBorder="1" applyAlignment="1" applyProtection="1">
      <alignment horizontal="center" vertical="center" shrinkToFit="1"/>
      <protection locked="0"/>
    </xf>
    <xf numFmtId="0" fontId="34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34" xfId="0" applyFont="1" applyFill="1" applyBorder="1" applyAlignment="1" applyProtection="1">
      <alignment horizontal="center" vertical="center" shrinkToFit="1"/>
      <protection locked="0"/>
    </xf>
    <xf numFmtId="0" fontId="34" fillId="6" borderId="39" xfId="0" applyFont="1" applyFill="1" applyBorder="1" applyAlignment="1" applyProtection="1">
      <alignment horizontal="center" vertical="center" shrinkToFit="1"/>
      <protection locked="0"/>
    </xf>
    <xf numFmtId="0" fontId="23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23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23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26" fillId="0" borderId="34" xfId="0" applyFont="1" applyFill="1" applyBorder="1" applyAlignment="1" applyProtection="1">
      <alignment horizontal="center" vertical="center" shrinkToFit="1"/>
      <protection locked="0"/>
    </xf>
    <xf numFmtId="0" fontId="23" fillId="4" borderId="35" xfId="0" applyFont="1" applyFill="1" applyBorder="1" applyAlignment="1" applyProtection="1">
      <alignment horizontal="center" vertical="center" shrinkToFit="1"/>
      <protection locked="0"/>
    </xf>
    <xf numFmtId="0" fontId="23" fillId="5" borderId="35" xfId="0" applyFont="1" applyFill="1" applyBorder="1" applyAlignment="1" applyProtection="1">
      <alignment horizontal="center" vertical="center" shrinkToFit="1"/>
      <protection locked="0"/>
    </xf>
    <xf numFmtId="0" fontId="23" fillId="6" borderId="35" xfId="0" applyFont="1" applyFill="1" applyBorder="1" applyAlignment="1" applyProtection="1">
      <alignment horizontal="center" vertical="center" shrinkToFit="1"/>
      <protection locked="0"/>
    </xf>
    <xf numFmtId="0" fontId="37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37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37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37" fillId="4" borderId="35" xfId="0" applyFont="1" applyFill="1" applyBorder="1" applyAlignment="1" applyProtection="1">
      <alignment horizontal="center" vertical="center" shrinkToFit="1"/>
      <protection locked="0"/>
    </xf>
    <xf numFmtId="0" fontId="37" fillId="5" borderId="35" xfId="0" applyFont="1" applyFill="1" applyBorder="1" applyAlignment="1" applyProtection="1">
      <alignment horizontal="center" vertical="center" shrinkToFit="1"/>
      <protection locked="0"/>
    </xf>
    <xf numFmtId="0" fontId="37" fillId="6" borderId="35" xfId="0" applyFont="1" applyFill="1" applyBorder="1" applyAlignment="1" applyProtection="1">
      <alignment horizontal="center" vertical="center" shrinkToFit="1"/>
      <protection locked="0"/>
    </xf>
    <xf numFmtId="0" fontId="44" fillId="0" borderId="76" xfId="0" applyFont="1" applyBorder="1" applyAlignment="1">
      <alignment horizontal="center" vertical="center"/>
    </xf>
    <xf numFmtId="0" fontId="45" fillId="0" borderId="76" xfId="0" applyFont="1" applyFill="1" applyBorder="1" applyAlignment="1">
      <alignment horizontal="right" vertical="center" wrapText="1" indent="2"/>
    </xf>
    <xf numFmtId="0" fontId="6" fillId="0" borderId="60" xfId="0" applyFont="1" applyFill="1" applyBorder="1" applyAlignment="1">
      <alignment horizontal="center" vertical="center" wrapText="1" readingOrder="2"/>
    </xf>
    <xf numFmtId="0" fontId="46" fillId="0" borderId="60" xfId="0" applyFont="1" applyFill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/>
    </xf>
    <xf numFmtId="0" fontId="45" fillId="0" borderId="77" xfId="0" applyFont="1" applyFill="1" applyBorder="1" applyAlignment="1">
      <alignment horizontal="right" vertical="center" wrapText="1" indent="2"/>
    </xf>
    <xf numFmtId="0" fontId="6" fillId="0" borderId="47" xfId="0" applyFont="1" applyFill="1" applyBorder="1" applyAlignment="1">
      <alignment horizontal="center" vertical="center" wrapText="1" readingOrder="2"/>
    </xf>
    <xf numFmtId="0" fontId="46" fillId="0" borderId="47" xfId="0" applyFont="1" applyFill="1" applyBorder="1" applyAlignment="1">
      <alignment horizontal="center" vertical="center" wrapText="1"/>
    </xf>
    <xf numFmtId="0" fontId="44" fillId="0" borderId="76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 readingOrder="2"/>
    </xf>
    <xf numFmtId="0" fontId="49" fillId="0" borderId="60" xfId="0" applyFont="1" applyFill="1" applyBorder="1" applyAlignment="1">
      <alignment horizontal="right" vertical="center" wrapText="1" indent="2" readingOrder="2"/>
    </xf>
    <xf numFmtId="0" fontId="50" fillId="0" borderId="76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right" vertical="center" indent="2"/>
    </xf>
    <xf numFmtId="0" fontId="50" fillId="0" borderId="76" xfId="0" applyFont="1" applyBorder="1" applyAlignment="1">
      <alignment horizontal="center" vertical="center"/>
    </xf>
    <xf numFmtId="0" fontId="50" fillId="7" borderId="76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 readingOrder="2"/>
    </xf>
    <xf numFmtId="0" fontId="51" fillId="0" borderId="60" xfId="0" applyFont="1" applyFill="1" applyBorder="1" applyAlignment="1">
      <alignment horizontal="right" vertical="center" wrapText="1" indent="2"/>
    </xf>
    <xf numFmtId="0" fontId="52" fillId="0" borderId="60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 readingOrder="2"/>
    </xf>
    <xf numFmtId="0" fontId="49" fillId="0" borderId="47" xfId="0" applyFont="1" applyFill="1" applyBorder="1" applyAlignment="1">
      <alignment horizontal="right" vertical="center" indent="2"/>
    </xf>
    <xf numFmtId="0" fontId="50" fillId="0" borderId="48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7" fillId="0" borderId="79" xfId="0" applyFont="1" applyBorder="1" applyAlignment="1" applyProtection="1">
      <alignment horizontal="center" vertical="center" wrapText="1" readingOrder="2"/>
      <protection locked="0"/>
    </xf>
    <xf numFmtId="0" fontId="19" fillId="0" borderId="78" xfId="0" applyFont="1" applyFill="1" applyBorder="1" applyAlignment="1" applyProtection="1">
      <alignment horizontal="center" vertical="center" shrinkToFit="1"/>
      <protection locked="0"/>
    </xf>
    <xf numFmtId="0" fontId="20" fillId="0" borderId="78" xfId="0" applyFont="1" applyFill="1" applyBorder="1" applyAlignment="1" applyProtection="1">
      <alignment horizontal="center" vertical="center" wrapText="1" readingOrder="2"/>
      <protection locked="0"/>
    </xf>
    <xf numFmtId="0" fontId="6" fillId="0" borderId="78" xfId="0" applyFont="1" applyFill="1" applyBorder="1" applyAlignment="1" applyProtection="1">
      <alignment horizontal="right" vertical="center" wrapText="1" indent="1" readingOrder="2"/>
      <protection locked="0"/>
    </xf>
    <xf numFmtId="0" fontId="21" fillId="0" borderId="80" xfId="0" applyFont="1" applyFill="1" applyBorder="1" applyAlignment="1" applyProtection="1">
      <alignment horizontal="center" vertical="center" shrinkToFit="1"/>
      <protection locked="0"/>
    </xf>
    <xf numFmtId="0" fontId="22" fillId="0" borderId="81" xfId="0" applyFont="1" applyFill="1" applyBorder="1" applyAlignment="1" applyProtection="1">
      <alignment horizontal="center" vertical="center" shrinkToFit="1"/>
      <protection locked="0"/>
    </xf>
    <xf numFmtId="0" fontId="23" fillId="2" borderId="78" xfId="0" applyFont="1" applyFill="1" applyBorder="1" applyAlignment="1" applyProtection="1">
      <alignment horizontal="center" vertical="center" shrinkToFit="1"/>
      <protection locked="0"/>
    </xf>
    <xf numFmtId="0" fontId="23" fillId="3" borderId="78" xfId="0" applyFont="1" applyFill="1" applyBorder="1" applyAlignment="1" applyProtection="1">
      <alignment horizontal="center" vertical="center" shrinkToFit="1"/>
      <protection locked="0"/>
    </xf>
    <xf numFmtId="164" fontId="23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78" xfId="0" applyFont="1" applyFill="1" applyBorder="1" applyAlignment="1" applyProtection="1">
      <alignment horizontal="center" vertical="center" shrinkToFit="1"/>
      <protection locked="0"/>
    </xf>
    <xf numFmtId="0" fontId="23" fillId="5" borderId="78" xfId="0" applyFont="1" applyFill="1" applyBorder="1" applyAlignment="1" applyProtection="1">
      <alignment horizontal="center" vertical="center" shrinkToFit="1"/>
      <protection locked="0"/>
    </xf>
    <xf numFmtId="0" fontId="23" fillId="0" borderId="80" xfId="0" applyFont="1" applyFill="1" applyBorder="1" applyAlignment="1" applyProtection="1">
      <alignment horizontal="center" vertical="center" shrinkToFit="1"/>
      <protection locked="0"/>
    </xf>
    <xf numFmtId="0" fontId="23" fillId="0" borderId="82" xfId="0" applyFont="1" applyFill="1" applyBorder="1" applyAlignment="1" applyProtection="1">
      <alignment horizontal="center" vertical="center" shrinkToFit="1"/>
      <protection locked="0"/>
    </xf>
    <xf numFmtId="164" fontId="1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84" xfId="0" applyFont="1" applyFill="1" applyBorder="1" applyAlignment="1" applyProtection="1">
      <alignment horizontal="center" vertical="center" shrinkToFit="1"/>
      <protection locked="0"/>
    </xf>
    <xf numFmtId="164" fontId="23" fillId="6" borderId="84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5" xfId="0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 applyProtection="1">
      <alignment horizontal="center" vertical="center" shrinkToFit="1"/>
      <protection locked="0"/>
    </xf>
    <xf numFmtId="0" fontId="53" fillId="0" borderId="69" xfId="0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center" vertical="center" wrapText="1" readingOrder="2"/>
    </xf>
    <xf numFmtId="0" fontId="55" fillId="0" borderId="69" xfId="0" applyFont="1" applyFill="1" applyBorder="1" applyAlignment="1">
      <alignment horizontal="right" vertical="center" wrapText="1" indent="2" readingOrder="2"/>
    </xf>
    <xf numFmtId="0" fontId="56" fillId="0" borderId="70" xfId="0" applyFont="1" applyFill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 readingOrder="2"/>
    </xf>
    <xf numFmtId="0" fontId="49" fillId="0" borderId="69" xfId="0" applyFont="1" applyFill="1" applyBorder="1" applyAlignment="1">
      <alignment horizontal="right" vertical="center" indent="2"/>
    </xf>
    <xf numFmtId="0" fontId="50" fillId="0" borderId="87" xfId="0" applyFont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 readingOrder="2"/>
    </xf>
    <xf numFmtId="0" fontId="45" fillId="0" borderId="87" xfId="0" applyFont="1" applyFill="1" applyBorder="1" applyAlignment="1">
      <alignment horizontal="right" vertical="center" wrapText="1" indent="2"/>
    </xf>
    <xf numFmtId="0" fontId="44" fillId="0" borderId="87" xfId="0" applyFont="1" applyBorder="1" applyAlignment="1">
      <alignment horizontal="center" vertical="center"/>
    </xf>
    <xf numFmtId="0" fontId="57" fillId="0" borderId="88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right" vertical="center" wrapText="1" indent="2"/>
    </xf>
    <xf numFmtId="0" fontId="46" fillId="0" borderId="78" xfId="0" applyFont="1" applyFill="1" applyBorder="1" applyAlignment="1">
      <alignment horizontal="center" vertical="center" wrapText="1"/>
    </xf>
    <xf numFmtId="0" fontId="57" fillId="0" borderId="89" xfId="0" applyFont="1" applyFill="1" applyBorder="1" applyAlignment="1">
      <alignment horizontal="center" vertical="center"/>
    </xf>
    <xf numFmtId="0" fontId="57" fillId="0" borderId="88" xfId="0" applyFont="1" applyFill="1" applyBorder="1" applyAlignment="1">
      <alignment horizontal="center" vertical="center" wrapText="1"/>
    </xf>
    <xf numFmtId="0" fontId="47" fillId="0" borderId="78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 readingOrder="2"/>
    </xf>
    <xf numFmtId="0" fontId="60" fillId="0" borderId="76" xfId="0" applyFont="1" applyFill="1" applyBorder="1" applyAlignment="1">
      <alignment horizontal="center" vertical="center" wrapText="1" readingOrder="2"/>
    </xf>
    <xf numFmtId="0" fontId="60" fillId="0" borderId="60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right" vertical="center" wrapText="1" indent="2"/>
    </xf>
    <xf numFmtId="0" fontId="62" fillId="0" borderId="60" xfId="0" applyFont="1" applyFill="1" applyBorder="1" applyAlignment="1">
      <alignment horizontal="center" vertical="center" wrapText="1"/>
    </xf>
    <xf numFmtId="0" fontId="63" fillId="0" borderId="90" xfId="0" applyFont="1" applyFill="1" applyBorder="1" applyAlignment="1">
      <alignment horizontal="right" vertical="center" wrapText="1" indent="2" readingOrder="2"/>
    </xf>
    <xf numFmtId="0" fontId="51" fillId="0" borderId="88" xfId="0" applyFont="1" applyFill="1" applyBorder="1" applyAlignment="1">
      <alignment horizontal="right" vertical="center" wrapText="1" indent="2"/>
    </xf>
    <xf numFmtId="0" fontId="52" fillId="0" borderId="88" xfId="0" applyFont="1" applyFill="1" applyBorder="1" applyAlignment="1">
      <alignment horizontal="center" vertical="center" wrapText="1"/>
    </xf>
    <xf numFmtId="0" fontId="63" fillId="0" borderId="88" xfId="0" applyFont="1" applyFill="1" applyBorder="1" applyAlignment="1">
      <alignment horizontal="right" vertical="center" wrapText="1" indent="2" readingOrder="2"/>
    </xf>
    <xf numFmtId="0" fontId="62" fillId="0" borderId="88" xfId="0" applyFont="1" applyFill="1" applyBorder="1" applyAlignment="1">
      <alignment horizontal="center" vertical="center" wrapText="1"/>
    </xf>
    <xf numFmtId="0" fontId="52" fillId="0" borderId="88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right" vertical="center" wrapText="1" indent="2" readingOrder="2"/>
    </xf>
    <xf numFmtId="0" fontId="63" fillId="0" borderId="60" xfId="0" applyFont="1" applyFill="1" applyBorder="1" applyAlignment="1">
      <alignment horizontal="right" vertical="center" indent="2"/>
    </xf>
    <xf numFmtId="0" fontId="64" fillId="0" borderId="60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horizontal="center" vertical="center" wrapText="1"/>
    </xf>
    <xf numFmtId="0" fontId="54" fillId="0" borderId="78" xfId="0" applyFont="1" applyFill="1" applyBorder="1" applyAlignment="1">
      <alignment horizontal="center" vertical="center" wrapText="1" readingOrder="2"/>
    </xf>
    <xf numFmtId="0" fontId="55" fillId="0" borderId="88" xfId="0" applyFont="1" applyFill="1" applyBorder="1" applyAlignment="1">
      <alignment horizontal="right" vertical="center" wrapText="1" indent="2" readingOrder="2"/>
    </xf>
    <xf numFmtId="0" fontId="56" fillId="0" borderId="60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right" vertical="center" wrapText="1" indent="2" readingOrder="2"/>
    </xf>
    <xf numFmtId="0" fontId="53" fillId="0" borderId="60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 wrapText="1" readingOrder="2"/>
    </xf>
    <xf numFmtId="0" fontId="56" fillId="0" borderId="60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right" vertical="center" wrapText="1" indent="2"/>
    </xf>
    <xf numFmtId="0" fontId="57" fillId="0" borderId="60" xfId="0" applyFont="1" applyFill="1" applyBorder="1" applyAlignment="1">
      <alignment horizontal="center" vertical="center"/>
    </xf>
    <xf numFmtId="0" fontId="59" fillId="8" borderId="60" xfId="0" applyFont="1" applyFill="1" applyBorder="1" applyAlignment="1">
      <alignment horizontal="right" vertical="center" wrapText="1" indent="2"/>
    </xf>
    <xf numFmtId="0" fontId="65" fillId="0" borderId="60" xfId="0" applyFont="1" applyFill="1" applyBorder="1" applyAlignment="1">
      <alignment horizontal="center" vertical="center"/>
    </xf>
    <xf numFmtId="0" fontId="7" fillId="0" borderId="91" xfId="0" applyFont="1" applyBorder="1" applyAlignment="1" applyProtection="1">
      <alignment horizontal="center" vertical="center" wrapText="1" readingOrder="2"/>
      <protection locked="0"/>
    </xf>
    <xf numFmtId="0" fontId="46" fillId="0" borderId="92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 readingOrder="2"/>
    </xf>
    <xf numFmtId="0" fontId="45" fillId="0" borderId="93" xfId="0" applyFont="1" applyFill="1" applyBorder="1" applyAlignment="1">
      <alignment horizontal="right" vertical="center" wrapText="1" indent="2"/>
    </xf>
    <xf numFmtId="0" fontId="7" fillId="0" borderId="94" xfId="0" applyFont="1" applyBorder="1" applyAlignment="1" applyProtection="1">
      <alignment horizontal="center" vertical="center" wrapText="1" readingOrder="2"/>
      <protection locked="0"/>
    </xf>
    <xf numFmtId="0" fontId="46" fillId="0" borderId="95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 readingOrder="2"/>
    </xf>
    <xf numFmtId="0" fontId="45" fillId="0" borderId="96" xfId="0" applyFont="1" applyFill="1" applyBorder="1" applyAlignment="1">
      <alignment horizontal="right" vertical="center" wrapText="1" indent="2"/>
    </xf>
    <xf numFmtId="0" fontId="47" fillId="0" borderId="95" xfId="0" applyFont="1" applyFill="1" applyBorder="1" applyAlignment="1">
      <alignment horizontal="center" vertical="center" wrapText="1"/>
    </xf>
    <xf numFmtId="0" fontId="48" fillId="0" borderId="95" xfId="0" applyFont="1" applyFill="1" applyBorder="1" applyAlignment="1">
      <alignment horizontal="center" vertical="center" wrapText="1" readingOrder="2"/>
    </xf>
    <xf numFmtId="0" fontId="49" fillId="0" borderId="97" xfId="0" applyFont="1" applyFill="1" applyBorder="1" applyAlignment="1">
      <alignment horizontal="right" vertical="center" wrapText="1" indent="2" readingOrder="2"/>
    </xf>
    <xf numFmtId="0" fontId="49" fillId="0" borderId="97" xfId="0" applyFont="1" applyFill="1" applyBorder="1" applyAlignment="1">
      <alignment horizontal="right" vertical="center" indent="2"/>
    </xf>
    <xf numFmtId="0" fontId="49" fillId="0" borderId="78" xfId="0" applyFont="1" applyFill="1" applyBorder="1" applyAlignment="1">
      <alignment horizontal="right" vertical="center" indent="2"/>
    </xf>
    <xf numFmtId="0" fontId="66" fillId="0" borderId="78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right" vertical="center" indent="2"/>
    </xf>
    <xf numFmtId="0" fontId="21" fillId="0" borderId="98" xfId="0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 applyProtection="1">
      <alignment horizontal="center" vertical="center" shrinkToFit="1"/>
      <protection locked="0"/>
    </xf>
    <xf numFmtId="0" fontId="49" fillId="0" borderId="48" xfId="0" applyFont="1" applyFill="1" applyBorder="1" applyAlignment="1">
      <alignment horizontal="right" vertical="center" indent="2"/>
    </xf>
    <xf numFmtId="0" fontId="49" fillId="0" borderId="61" xfId="0" applyFont="1" applyFill="1" applyBorder="1" applyAlignment="1">
      <alignment horizontal="right" vertical="center" indent="2"/>
    </xf>
    <xf numFmtId="0" fontId="49" fillId="0" borderId="70" xfId="0" applyFont="1" applyFill="1" applyBorder="1" applyAlignment="1">
      <alignment horizontal="right" vertical="center" indent="2"/>
    </xf>
    <xf numFmtId="0" fontId="24" fillId="0" borderId="4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45" fillId="0" borderId="101" xfId="0" applyFont="1" applyFill="1" applyBorder="1" applyAlignment="1">
      <alignment horizontal="right" vertical="center" wrapText="1" indent="2"/>
    </xf>
    <xf numFmtId="0" fontId="58" fillId="0" borderId="101" xfId="0" applyFont="1" applyFill="1" applyBorder="1" applyAlignment="1">
      <alignment horizontal="right" vertical="center" wrapText="1" indent="2"/>
    </xf>
    <xf numFmtId="0" fontId="49" fillId="0" borderId="61" xfId="0" applyFont="1" applyFill="1" applyBorder="1" applyAlignment="1">
      <alignment horizontal="right" vertical="center" wrapText="1" indent="2" readingOrder="2"/>
    </xf>
    <xf numFmtId="0" fontId="49" fillId="0" borderId="102" xfId="0" applyFont="1" applyFill="1" applyBorder="1" applyAlignment="1">
      <alignment horizontal="right" vertical="center" indent="2"/>
    </xf>
    <xf numFmtId="0" fontId="49" fillId="0" borderId="103" xfId="0" applyFont="1" applyFill="1" applyBorder="1" applyAlignment="1">
      <alignment horizontal="right" vertical="center" indent="2"/>
    </xf>
    <xf numFmtId="0" fontId="66" fillId="0" borderId="60" xfId="0" applyFont="1" applyFill="1" applyBorder="1" applyAlignment="1">
      <alignment horizontal="center" vertical="center" wrapText="1"/>
    </xf>
    <xf numFmtId="0" fontId="51" fillId="0" borderId="103" xfId="0" applyFont="1" applyFill="1" applyBorder="1" applyAlignment="1">
      <alignment horizontal="right" vertical="center" wrapText="1" indent="2"/>
    </xf>
    <xf numFmtId="0" fontId="63" fillId="0" borderId="103" xfId="0" applyFont="1" applyFill="1" applyBorder="1" applyAlignment="1">
      <alignment horizontal="right" vertical="center" indent="2"/>
    </xf>
    <xf numFmtId="0" fontId="55" fillId="0" borderId="103" xfId="0" applyFont="1" applyFill="1" applyBorder="1" applyAlignment="1">
      <alignment horizontal="right" vertical="center" wrapText="1" indent="2" readingOrder="2"/>
    </xf>
    <xf numFmtId="0" fontId="55" fillId="0" borderId="103" xfId="0" applyFont="1" applyFill="1" applyBorder="1" applyAlignment="1">
      <alignment horizontal="right" vertical="center" indent="2"/>
    </xf>
    <xf numFmtId="0" fontId="55" fillId="0" borderId="104" xfId="0" applyFont="1" applyFill="1" applyBorder="1" applyAlignment="1">
      <alignment horizontal="right" vertical="center" wrapText="1" indent="2" readingOrder="2"/>
    </xf>
    <xf numFmtId="0" fontId="45" fillId="0" borderId="48" xfId="0" applyFont="1" applyFill="1" applyBorder="1" applyAlignment="1">
      <alignment horizontal="right" vertical="center" wrapText="1" indent="2"/>
    </xf>
    <xf numFmtId="0" fontId="45" fillId="0" borderId="61" xfId="0" applyFont="1" applyFill="1" applyBorder="1" applyAlignment="1">
      <alignment horizontal="right" vertical="center" wrapText="1" indent="2"/>
    </xf>
    <xf numFmtId="0" fontId="59" fillId="0" borderId="61" xfId="0" applyFont="1" applyFill="1" applyBorder="1" applyAlignment="1">
      <alignment horizontal="right" vertical="center" wrapText="1" indent="2"/>
    </xf>
    <xf numFmtId="0" fontId="51" fillId="0" borderId="61" xfId="0" applyFont="1" applyFill="1" applyBorder="1" applyAlignment="1">
      <alignment horizontal="right" vertical="center" wrapText="1" indent="2"/>
    </xf>
    <xf numFmtId="0" fontId="63" fillId="0" borderId="61" xfId="0" applyFont="1" applyFill="1" applyBorder="1" applyAlignment="1">
      <alignment horizontal="right" vertical="center" indent="2"/>
    </xf>
    <xf numFmtId="0" fontId="55" fillId="0" borderId="61" xfId="0" applyFont="1" applyFill="1" applyBorder="1" applyAlignment="1">
      <alignment horizontal="right" vertical="center" wrapText="1" indent="2" readingOrder="2"/>
    </xf>
    <xf numFmtId="1" fontId="48" fillId="0" borderId="60" xfId="0" applyNumberFormat="1" applyFont="1" applyFill="1" applyBorder="1" applyAlignment="1">
      <alignment horizontal="center" vertical="center" wrapText="1" readingOrder="2"/>
    </xf>
    <xf numFmtId="0" fontId="66" fillId="0" borderId="69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 shrinkToFit="1"/>
      <protection locked="0"/>
    </xf>
    <xf numFmtId="0" fontId="23" fillId="0" borderId="47" xfId="0" applyFont="1" applyFill="1" applyBorder="1" applyAlignment="1" applyProtection="1">
      <alignment horizontal="center" vertical="center" shrinkToFit="1"/>
      <protection locked="0"/>
    </xf>
    <xf numFmtId="164" fontId="15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47" xfId="0" applyFont="1" applyFill="1" applyBorder="1" applyAlignment="1" applyProtection="1">
      <alignment horizontal="center" vertical="center" shrinkToFit="1"/>
      <protection locked="0"/>
    </xf>
    <xf numFmtId="164" fontId="23" fillId="6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2" xfId="0" applyFont="1" applyFill="1" applyBorder="1" applyAlignment="1" applyProtection="1">
      <alignment horizontal="center" vertical="center" shrinkToFit="1"/>
      <protection locked="0"/>
    </xf>
    <xf numFmtId="0" fontId="22" fillId="0" borderId="60" xfId="0" applyFont="1" applyFill="1" applyBorder="1" applyAlignment="1" applyProtection="1">
      <alignment horizontal="center" vertical="center" shrinkToFit="1"/>
      <protection locked="0"/>
    </xf>
    <xf numFmtId="0" fontId="23" fillId="0" borderId="60" xfId="0" applyFont="1" applyFill="1" applyBorder="1" applyAlignment="1" applyProtection="1">
      <alignment horizontal="center" vertical="center" shrinkToFit="1"/>
      <protection locked="0"/>
    </xf>
    <xf numFmtId="164" fontId="15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60" xfId="0" applyFont="1" applyFill="1" applyBorder="1" applyAlignment="1" applyProtection="1">
      <alignment horizontal="center" vertical="center" shrinkToFit="1"/>
      <protection locked="0"/>
    </xf>
    <xf numFmtId="164" fontId="23" fillId="6" borderId="6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3" xfId="0" applyFont="1" applyFill="1" applyBorder="1" applyAlignment="1" applyProtection="1">
      <alignment horizontal="center" vertical="center" shrinkToFit="1"/>
      <protection locked="0"/>
    </xf>
    <xf numFmtId="0" fontId="22" fillId="0" borderId="69" xfId="0" applyFont="1" applyFill="1" applyBorder="1" applyAlignment="1" applyProtection="1">
      <alignment horizontal="center" vertical="center" shrinkToFit="1"/>
      <protection locked="0"/>
    </xf>
    <xf numFmtId="0" fontId="23" fillId="0" borderId="69" xfId="0" applyFont="1" applyFill="1" applyBorder="1" applyAlignment="1" applyProtection="1">
      <alignment horizontal="center" vertical="center" shrinkToFit="1"/>
      <protection locked="0"/>
    </xf>
    <xf numFmtId="164" fontId="15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69" xfId="0" applyFont="1" applyFill="1" applyBorder="1" applyAlignment="1" applyProtection="1">
      <alignment horizontal="center" vertical="center" shrinkToFit="1"/>
      <protection locked="0"/>
    </xf>
    <xf numFmtId="164" fontId="23" fillId="6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4" xfId="0" applyFont="1" applyFill="1" applyBorder="1" applyAlignment="1" applyProtection="1">
      <alignment horizontal="center" vertical="center" shrinkToFit="1"/>
      <protection locked="0"/>
    </xf>
    <xf numFmtId="0" fontId="28" fillId="0" borderId="105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106" xfId="0" applyFont="1" applyFill="1" applyBorder="1" applyAlignment="1" applyProtection="1">
      <alignment horizontal="center" vertical="center" shrinkToFit="1"/>
      <protection locked="0"/>
    </xf>
    <xf numFmtId="0" fontId="22" fillId="0" borderId="90" xfId="0" applyFont="1" applyFill="1" applyBorder="1" applyAlignment="1" applyProtection="1">
      <alignment horizontal="center" vertical="center" shrinkToFit="1"/>
      <protection locked="0"/>
    </xf>
    <xf numFmtId="0" fontId="44" fillId="0" borderId="48" xfId="0" applyFont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22" fillId="9" borderId="62" xfId="0" applyFont="1" applyFill="1" applyBorder="1" applyAlignment="1" applyProtection="1">
      <alignment horizontal="center" vertical="center" shrinkToFit="1"/>
      <protection locked="0"/>
    </xf>
    <xf numFmtId="0" fontId="23" fillId="9" borderId="60" xfId="0" applyFont="1" applyFill="1" applyBorder="1" applyAlignment="1" applyProtection="1">
      <alignment horizontal="center" vertical="center" shrinkToFit="1"/>
      <protection locked="0"/>
    </xf>
    <xf numFmtId="164" fontId="23" fillId="9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9" borderId="61" xfId="0" applyFont="1" applyFill="1" applyBorder="1" applyAlignment="1" applyProtection="1">
      <alignment horizontal="center" vertical="center" shrinkToFit="1"/>
      <protection locked="0"/>
    </xf>
    <xf numFmtId="0" fontId="69" fillId="10" borderId="47" xfId="0" applyFont="1" applyFill="1" applyBorder="1" applyAlignment="1" applyProtection="1">
      <alignment horizontal="center" vertical="center" shrinkToFit="1"/>
      <protection locked="0"/>
    </xf>
    <xf numFmtId="0" fontId="22" fillId="10" borderId="62" xfId="0" applyFont="1" applyFill="1" applyBorder="1" applyAlignment="1" applyProtection="1">
      <alignment horizontal="center" vertical="center" shrinkToFit="1"/>
      <protection locked="0"/>
    </xf>
    <xf numFmtId="0" fontId="23" fillId="10" borderId="60" xfId="0" applyFont="1" applyFill="1" applyBorder="1" applyAlignment="1" applyProtection="1">
      <alignment horizontal="center" vertical="center" shrinkToFit="1"/>
      <protection locked="0"/>
    </xf>
    <xf numFmtId="164" fontId="23" fillId="10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61" xfId="0" applyFont="1" applyFill="1" applyBorder="1" applyAlignment="1" applyProtection="1">
      <alignment horizontal="center" vertical="center" shrinkToFit="1"/>
      <protection locked="0"/>
    </xf>
    <xf numFmtId="0" fontId="22" fillId="10" borderId="71" xfId="0" applyFont="1" applyFill="1" applyBorder="1" applyAlignment="1" applyProtection="1">
      <alignment horizontal="center" vertical="center" shrinkToFit="1"/>
      <protection locked="0"/>
    </xf>
    <xf numFmtId="0" fontId="23" fillId="10" borderId="69" xfId="0" applyFont="1" applyFill="1" applyBorder="1" applyAlignment="1" applyProtection="1">
      <alignment horizontal="center" vertical="center" shrinkToFit="1"/>
      <protection locked="0"/>
    </xf>
    <xf numFmtId="164" fontId="23" fillId="10" borderId="69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70" xfId="0" applyFont="1" applyFill="1" applyBorder="1" applyAlignment="1" applyProtection="1">
      <alignment horizontal="center" vertical="center" shrinkToFit="1"/>
      <protection locked="0"/>
    </xf>
    <xf numFmtId="0" fontId="23" fillId="10" borderId="47" xfId="0" applyFont="1" applyFill="1" applyBorder="1" applyAlignment="1" applyProtection="1">
      <alignment horizontal="center" vertical="center" shrinkToFit="1"/>
      <protection locked="0"/>
    </xf>
    <xf numFmtId="164" fontId="23" fillId="10" borderId="47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48" xfId="0" applyFont="1" applyFill="1" applyBorder="1" applyAlignment="1" applyProtection="1">
      <alignment horizontal="center" vertical="center" shrinkToFit="1"/>
      <protection locked="0"/>
    </xf>
    <xf numFmtId="0" fontId="22" fillId="11" borderId="62" xfId="0" applyFont="1" applyFill="1" applyBorder="1" applyAlignment="1" applyProtection="1">
      <alignment horizontal="center" vertical="center" shrinkToFit="1"/>
      <protection locked="0"/>
    </xf>
    <xf numFmtId="0" fontId="23" fillId="11" borderId="60" xfId="0" applyFont="1" applyFill="1" applyBorder="1" applyAlignment="1" applyProtection="1">
      <alignment horizontal="center" vertical="center" shrinkToFit="1"/>
      <protection locked="0"/>
    </xf>
    <xf numFmtId="164" fontId="23" fillId="11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11" borderId="61" xfId="0" applyFont="1" applyFill="1" applyBorder="1" applyAlignment="1" applyProtection="1">
      <alignment horizontal="center" vertical="center" shrinkToFit="1"/>
      <protection locked="0"/>
    </xf>
    <xf numFmtId="0" fontId="22" fillId="11" borderId="49" xfId="0" applyFont="1" applyFill="1" applyBorder="1" applyAlignment="1" applyProtection="1">
      <alignment horizontal="center" vertical="center" shrinkToFit="1"/>
      <protection locked="0"/>
    </xf>
    <xf numFmtId="0" fontId="23" fillId="11" borderId="47" xfId="0" applyFont="1" applyFill="1" applyBorder="1" applyAlignment="1" applyProtection="1">
      <alignment horizontal="center" vertical="center" shrinkToFit="1"/>
      <protection locked="0"/>
    </xf>
    <xf numFmtId="164" fontId="23" fillId="11" borderId="47" xfId="0" applyNumberFormat="1" applyFont="1" applyFill="1" applyBorder="1" applyAlignment="1" applyProtection="1">
      <alignment horizontal="center" vertical="center" shrinkToFit="1"/>
      <protection locked="0"/>
    </xf>
    <xf numFmtId="0" fontId="23" fillId="11" borderId="48" xfId="0" applyFont="1" applyFill="1" applyBorder="1" applyAlignment="1" applyProtection="1">
      <alignment horizontal="center" vertical="center" shrinkToFit="1"/>
      <protection locked="0"/>
    </xf>
    <xf numFmtId="0" fontId="22" fillId="11" borderId="47" xfId="0" applyFont="1" applyFill="1" applyBorder="1" applyAlignment="1" applyProtection="1">
      <alignment horizontal="center" vertical="center" shrinkToFit="1"/>
      <protection locked="0"/>
    </xf>
    <xf numFmtId="0" fontId="22" fillId="11" borderId="90" xfId="0" applyFont="1" applyFill="1" applyBorder="1" applyAlignment="1" applyProtection="1">
      <alignment horizontal="center" vertical="center" shrinkToFit="1"/>
      <protection locked="0"/>
    </xf>
    <xf numFmtId="0" fontId="22" fillId="11" borderId="60" xfId="0" applyFont="1" applyFill="1" applyBorder="1" applyAlignment="1" applyProtection="1">
      <alignment horizontal="center" vertical="center" shrinkToFit="1"/>
      <protection locked="0"/>
    </xf>
    <xf numFmtId="0" fontId="22" fillId="9" borderId="60" xfId="0" applyFont="1" applyFill="1" applyBorder="1" applyAlignment="1" applyProtection="1">
      <alignment horizontal="center" vertical="center" shrinkToFit="1"/>
      <protection locked="0"/>
    </xf>
    <xf numFmtId="0" fontId="22" fillId="11" borderId="69" xfId="0" applyFont="1" applyFill="1" applyBorder="1" applyAlignment="1" applyProtection="1">
      <alignment horizontal="center" vertical="center" shrinkToFit="1"/>
      <protection locked="0"/>
    </xf>
    <xf numFmtId="0" fontId="23" fillId="11" borderId="69" xfId="0" applyFont="1" applyFill="1" applyBorder="1" applyAlignment="1" applyProtection="1">
      <alignment horizontal="center" vertical="center" shrinkToFit="1"/>
      <protection locked="0"/>
    </xf>
    <xf numFmtId="164" fontId="23" fillId="11" borderId="69" xfId="0" applyNumberFormat="1" applyFont="1" applyFill="1" applyBorder="1" applyAlignment="1" applyProtection="1">
      <alignment horizontal="center" vertical="center" shrinkToFit="1"/>
      <protection locked="0"/>
    </xf>
    <xf numFmtId="0" fontId="22" fillId="11" borderId="108" xfId="0" applyFont="1" applyFill="1" applyBorder="1" applyAlignment="1" applyProtection="1">
      <alignment horizontal="center" vertical="center" shrinkToFit="1"/>
      <protection locked="0"/>
    </xf>
    <xf numFmtId="0" fontId="22" fillId="9" borderId="69" xfId="0" applyFont="1" applyFill="1" applyBorder="1" applyAlignment="1" applyProtection="1">
      <alignment horizontal="center" vertical="center" shrinkToFit="1"/>
      <protection locked="0"/>
    </xf>
    <xf numFmtId="0" fontId="23" fillId="9" borderId="69" xfId="0" applyFont="1" applyFill="1" applyBorder="1" applyAlignment="1" applyProtection="1">
      <alignment horizontal="center" vertical="center" shrinkToFit="1"/>
      <protection locked="0"/>
    </xf>
    <xf numFmtId="164" fontId="23" fillId="9" borderId="69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89" xfId="0" applyFont="1" applyFill="1" applyBorder="1" applyAlignment="1">
      <alignment horizontal="right" vertical="center" wrapText="1" indent="2"/>
    </xf>
    <xf numFmtId="0" fontId="70" fillId="0" borderId="88" xfId="0" applyFont="1" applyFill="1" applyBorder="1" applyAlignment="1">
      <alignment horizontal="right" vertical="center" wrapText="1" indent="2"/>
    </xf>
    <xf numFmtId="0" fontId="71" fillId="0" borderId="76" xfId="0" applyFont="1" applyFill="1" applyBorder="1" applyAlignment="1">
      <alignment horizontal="right" vertical="center" wrapText="1" indent="2"/>
    </xf>
    <xf numFmtId="0" fontId="71" fillId="0" borderId="90" xfId="0" applyFont="1" applyFill="1" applyBorder="1" applyAlignment="1">
      <alignment horizontal="right" vertical="center" wrapText="1" indent="2"/>
    </xf>
    <xf numFmtId="0" fontId="72" fillId="0" borderId="47" xfId="0" applyFont="1" applyFill="1" applyBorder="1" applyAlignment="1">
      <alignment horizontal="right" vertical="center" wrapText="1" indent="2"/>
    </xf>
    <xf numFmtId="0" fontId="72" fillId="0" borderId="60" xfId="0" applyFont="1" applyFill="1" applyBorder="1" applyAlignment="1">
      <alignment horizontal="right" vertical="center" wrapText="1" indent="2"/>
    </xf>
    <xf numFmtId="0" fontId="73" fillId="0" borderId="60" xfId="0" applyFont="1" applyFill="1" applyBorder="1" applyAlignment="1">
      <alignment horizontal="right" vertical="center" wrapText="1" indent="2" readingOrder="2"/>
    </xf>
    <xf numFmtId="0" fontId="73" fillId="0" borderId="60" xfId="0" applyFont="1" applyFill="1" applyBorder="1" applyAlignment="1">
      <alignment horizontal="right" vertical="center" indent="2"/>
    </xf>
    <xf numFmtId="0" fontId="74" fillId="0" borderId="69" xfId="0" applyFont="1" applyFill="1" applyBorder="1" applyAlignment="1">
      <alignment horizontal="right" vertical="center" indent="2"/>
    </xf>
    <xf numFmtId="0" fontId="22" fillId="12" borderId="107" xfId="0" applyFont="1" applyFill="1" applyBorder="1" applyAlignment="1" applyProtection="1">
      <alignment horizontal="center" vertical="center" shrinkToFit="1"/>
      <protection locked="0"/>
    </xf>
    <xf numFmtId="0" fontId="23" fillId="12" borderId="47" xfId="0" applyFont="1" applyFill="1" applyBorder="1" applyAlignment="1" applyProtection="1">
      <alignment horizontal="center" vertical="center" shrinkToFit="1"/>
      <protection locked="0"/>
    </xf>
    <xf numFmtId="164" fontId="23" fillId="12" borderId="47" xfId="0" applyNumberFormat="1" applyFont="1" applyFill="1" applyBorder="1" applyAlignment="1" applyProtection="1">
      <alignment horizontal="center" vertical="center" shrinkToFit="1"/>
      <protection locked="0"/>
    </xf>
    <xf numFmtId="0" fontId="22" fillId="12" borderId="47" xfId="0" applyFont="1" applyFill="1" applyBorder="1" applyAlignment="1" applyProtection="1">
      <alignment horizontal="center" vertical="center" shrinkToFit="1"/>
      <protection locked="0"/>
    </xf>
    <xf numFmtId="0" fontId="22" fillId="12" borderId="90" xfId="0" applyFont="1" applyFill="1" applyBorder="1" applyAlignment="1" applyProtection="1">
      <alignment horizontal="center" vertical="center" shrinkToFit="1"/>
      <protection locked="0"/>
    </xf>
    <xf numFmtId="0" fontId="23" fillId="12" borderId="60" xfId="0" applyFont="1" applyFill="1" applyBorder="1" applyAlignment="1" applyProtection="1">
      <alignment horizontal="center" vertical="center" shrinkToFit="1"/>
      <protection locked="0"/>
    </xf>
    <xf numFmtId="164" fontId="23" fillId="12" borderId="60" xfId="0" applyNumberFormat="1" applyFont="1" applyFill="1" applyBorder="1" applyAlignment="1" applyProtection="1">
      <alignment horizontal="center" vertical="center" shrinkToFit="1"/>
      <protection locked="0"/>
    </xf>
    <xf numFmtId="0" fontId="22" fillId="12" borderId="60" xfId="0" applyFont="1" applyFill="1" applyBorder="1" applyAlignment="1" applyProtection="1">
      <alignment horizontal="center" vertical="center" shrinkToFit="1"/>
      <protection locked="0"/>
    </xf>
    <xf numFmtId="0" fontId="23" fillId="10" borderId="49" xfId="0" applyFont="1" applyFill="1" applyBorder="1" applyAlignment="1" applyProtection="1">
      <alignment horizontal="center" vertical="center" shrinkToFit="1"/>
      <protection locked="0"/>
    </xf>
    <xf numFmtId="0" fontId="23" fillId="10" borderId="62" xfId="0" applyFont="1" applyFill="1" applyBorder="1" applyAlignment="1" applyProtection="1">
      <alignment horizontal="center" vertical="center" shrinkToFit="1"/>
      <protection locked="0"/>
    </xf>
    <xf numFmtId="0" fontId="22" fillId="12" borderId="49" xfId="0" applyFont="1" applyFill="1" applyBorder="1" applyAlignment="1" applyProtection="1">
      <alignment horizontal="center" vertical="center" shrinkToFit="1"/>
      <protection locked="0"/>
    </xf>
    <xf numFmtId="0" fontId="23" fillId="12" borderId="48" xfId="0" applyFont="1" applyFill="1" applyBorder="1" applyAlignment="1" applyProtection="1">
      <alignment horizontal="center" vertical="center" shrinkToFit="1"/>
      <protection locked="0"/>
    </xf>
    <xf numFmtId="0" fontId="22" fillId="12" borderId="62" xfId="0" applyFont="1" applyFill="1" applyBorder="1" applyAlignment="1" applyProtection="1">
      <alignment horizontal="center" vertical="center" shrinkToFit="1"/>
      <protection locked="0"/>
    </xf>
    <xf numFmtId="0" fontId="23" fillId="12" borderId="61" xfId="0" applyFont="1" applyFill="1" applyBorder="1" applyAlignment="1" applyProtection="1">
      <alignment horizontal="center" vertical="center" shrinkToFit="1"/>
      <protection locked="0"/>
    </xf>
    <xf numFmtId="0" fontId="22" fillId="12" borderId="71" xfId="0" applyFont="1" applyFill="1" applyBorder="1" applyAlignment="1" applyProtection="1">
      <alignment horizontal="center" vertical="center" shrinkToFit="1"/>
      <protection locked="0"/>
    </xf>
    <xf numFmtId="0" fontId="23" fillId="12" borderId="69" xfId="0" applyFont="1" applyFill="1" applyBorder="1" applyAlignment="1" applyProtection="1">
      <alignment horizontal="center" vertical="center" shrinkToFit="1"/>
      <protection locked="0"/>
    </xf>
    <xf numFmtId="164" fontId="23" fillId="12" borderId="69" xfId="0" applyNumberFormat="1" applyFont="1" applyFill="1" applyBorder="1" applyAlignment="1" applyProtection="1">
      <alignment horizontal="center" vertical="center" shrinkToFit="1"/>
      <protection locked="0"/>
    </xf>
    <xf numFmtId="0" fontId="23" fillId="12" borderId="70" xfId="0" applyFont="1" applyFill="1" applyBorder="1" applyAlignment="1" applyProtection="1">
      <alignment horizontal="center" vertical="center" shrinkToFit="1"/>
      <protection locked="0"/>
    </xf>
    <xf numFmtId="0" fontId="17" fillId="9" borderId="34" xfId="0" applyFont="1" applyFill="1" applyBorder="1" applyAlignment="1" applyProtection="1">
      <alignment horizontal="center" vertical="center" shrinkToFit="1"/>
      <protection locked="0"/>
    </xf>
    <xf numFmtId="0" fontId="23" fillId="12" borderId="62" xfId="0" applyFont="1" applyFill="1" applyBorder="1" applyAlignment="1" applyProtection="1">
      <alignment horizontal="center" vertical="center" shrinkToFit="1"/>
      <protection locked="0"/>
    </xf>
    <xf numFmtId="0" fontId="75" fillId="12" borderId="62" xfId="0" applyFont="1" applyFill="1" applyBorder="1" applyAlignment="1" applyProtection="1">
      <alignment horizontal="center" vertical="center" shrinkToFit="1"/>
      <protection locked="0"/>
    </xf>
    <xf numFmtId="0" fontId="75" fillId="12" borderId="60" xfId="0" applyFont="1" applyFill="1" applyBorder="1" applyAlignment="1" applyProtection="1">
      <alignment horizontal="center" vertical="center" shrinkToFit="1"/>
      <protection locked="0"/>
    </xf>
    <xf numFmtId="164" fontId="75" fillId="12" borderId="60" xfId="0" applyNumberFormat="1" applyFont="1" applyFill="1" applyBorder="1" applyAlignment="1" applyProtection="1">
      <alignment horizontal="center" vertical="center" shrinkToFit="1"/>
      <protection locked="0"/>
    </xf>
    <xf numFmtId="0" fontId="75" fillId="12" borderId="61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18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18" xfId="0" applyFont="1" applyBorder="1" applyAlignment="1" applyProtection="1">
      <alignment horizontal="center" vertical="center" wrapText="1" readingOrder="2"/>
      <protection locked="0"/>
    </xf>
    <xf numFmtId="0" fontId="12" fillId="0" borderId="19" xfId="0" applyFont="1" applyBorder="1" applyAlignment="1" applyProtection="1">
      <alignment horizontal="center" vertical="center" wrapText="1" readingOrder="2"/>
      <protection locked="0"/>
    </xf>
    <xf numFmtId="0" fontId="12" fillId="0" borderId="20" xfId="0" applyFont="1" applyBorder="1" applyAlignment="1" applyProtection="1">
      <alignment horizontal="center" vertical="center" wrapText="1" readingOrder="2"/>
      <protection locked="0"/>
    </xf>
    <xf numFmtId="0" fontId="11" fillId="0" borderId="18" xfId="0" applyFont="1" applyBorder="1" applyAlignment="1" applyProtection="1">
      <alignment horizontal="center" vertical="center" wrapText="1" readingOrder="2"/>
      <protection locked="0"/>
    </xf>
    <xf numFmtId="0" fontId="11" fillId="0" borderId="19" xfId="0" applyFont="1" applyBorder="1" applyAlignment="1" applyProtection="1">
      <alignment horizontal="center" vertical="center" wrapText="1" readingOrder="2"/>
      <protection locked="0"/>
    </xf>
    <xf numFmtId="0" fontId="11" fillId="0" borderId="20" xfId="0" applyFont="1" applyBorder="1" applyAlignment="1" applyProtection="1">
      <alignment horizontal="center" vertical="center" wrapText="1" readingOrder="2"/>
      <protection locked="0"/>
    </xf>
    <xf numFmtId="0" fontId="10" fillId="0" borderId="13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 readingOrder="2"/>
    </xf>
    <xf numFmtId="0" fontId="9" fillId="0" borderId="8" xfId="0" applyFont="1" applyFill="1" applyBorder="1" applyAlignment="1" applyProtection="1">
      <alignment horizontal="center" vertical="center" wrapText="1" shrinkToFit="1"/>
      <protection locked="0"/>
    </xf>
    <xf numFmtId="0" fontId="9" fillId="0" borderId="9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0" fontId="9" fillId="0" borderId="22" xfId="0" applyFont="1" applyFill="1" applyBorder="1" applyAlignment="1" applyProtection="1">
      <alignment horizontal="center" vertical="center" wrapText="1" shrinkToFit="1"/>
      <protection locked="0"/>
    </xf>
    <xf numFmtId="0" fontId="9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2"/>
      <protection locked="0"/>
    </xf>
    <xf numFmtId="0" fontId="12" fillId="0" borderId="19" xfId="0" applyFont="1" applyFill="1" applyBorder="1" applyAlignment="1" applyProtection="1">
      <alignment horizontal="center" vertical="center" wrapText="1" readingOrder="2"/>
      <protection locked="0"/>
    </xf>
    <xf numFmtId="0" fontId="12" fillId="0" borderId="20" xfId="0" applyFont="1" applyFill="1" applyBorder="1" applyAlignment="1" applyProtection="1">
      <alignment horizontal="center" vertical="center" wrapText="1" readingOrder="2"/>
      <protection locked="0"/>
    </xf>
    <xf numFmtId="0" fontId="14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4" fillId="0" borderId="16" xfId="0" applyFont="1" applyFill="1" applyBorder="1" applyAlignment="1" applyProtection="1">
      <alignment horizontal="center" vertical="center" textRotation="135" shrinkToFit="1"/>
      <protection locked="0"/>
    </xf>
    <xf numFmtId="0" fontId="4" fillId="0" borderId="32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5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8" fillId="0" borderId="18" xfId="0" applyFont="1" applyBorder="1" applyAlignment="1" applyProtection="1">
      <alignment horizontal="center" vertical="center" wrapText="1" readingOrder="2"/>
      <protection locked="0"/>
    </xf>
    <xf numFmtId="0" fontId="68" fillId="0" borderId="19" xfId="0" applyFont="1" applyBorder="1" applyAlignment="1" applyProtection="1">
      <alignment horizontal="center" vertical="center" wrapText="1" readingOrder="2"/>
      <protection locked="0"/>
    </xf>
    <xf numFmtId="0" fontId="68" fillId="0" borderId="20" xfId="0" applyFont="1" applyBorder="1" applyAlignment="1" applyProtection="1">
      <alignment horizontal="center" vertical="center" wrapText="1" readingOrder="2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24" fillId="0" borderId="16" xfId="0" applyFont="1" applyFill="1" applyBorder="1" applyAlignment="1" applyProtection="1">
      <alignment horizontal="center" vertical="center" textRotation="135" shrinkToFit="1"/>
      <protection locked="0"/>
    </xf>
    <xf numFmtId="0" fontId="24" fillId="0" borderId="32" xfId="0" applyFont="1" applyFill="1" applyBorder="1" applyAlignment="1" applyProtection="1">
      <alignment horizontal="center" vertical="center" textRotation="135" shrinkToFit="1"/>
      <protection locked="0"/>
    </xf>
    <xf numFmtId="0" fontId="24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9" xfId="0" applyFont="1" applyFill="1" applyBorder="1" applyAlignment="1" applyProtection="1">
      <alignment horizontal="center" vertical="center" wrapText="1" shrinkToFit="1"/>
      <protection locked="0"/>
    </xf>
    <xf numFmtId="0" fontId="15" fillId="0" borderId="10" xfId="0" applyFont="1" applyFill="1" applyBorder="1" applyAlignment="1" applyProtection="1">
      <alignment horizontal="center" vertical="center" wrapText="1" shrinkToFit="1"/>
      <protection locked="0"/>
    </xf>
    <xf numFmtId="0" fontId="15" fillId="0" borderId="21" xfId="0" applyFont="1" applyFill="1" applyBorder="1" applyAlignment="1" applyProtection="1">
      <alignment horizontal="center" vertical="center" wrapText="1" shrinkToFit="1"/>
      <protection locked="0"/>
    </xf>
    <xf numFmtId="0" fontId="15" fillId="0" borderId="22" xfId="0" applyFont="1" applyFill="1" applyBorder="1" applyAlignment="1" applyProtection="1">
      <alignment horizontal="center" vertical="center" wrapText="1" shrinkToFit="1"/>
      <protection locked="0"/>
    </xf>
    <xf numFmtId="0" fontId="15" fillId="0" borderId="23" xfId="0" applyFont="1" applyFill="1" applyBorder="1" applyAlignment="1" applyProtection="1">
      <alignment horizontal="center" vertical="center" wrapText="1" shrinkToFit="1"/>
      <protection locked="0"/>
    </xf>
    <xf numFmtId="0" fontId="25" fillId="0" borderId="3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25" fillId="0" borderId="16" xfId="0" applyFont="1" applyFill="1" applyBorder="1" applyAlignment="1" applyProtection="1">
      <alignment horizontal="center" vertical="center" textRotation="135" shrinkToFit="1"/>
      <protection locked="0"/>
    </xf>
    <xf numFmtId="0" fontId="25" fillId="0" borderId="32" xfId="0" applyFont="1" applyFill="1" applyBorder="1" applyAlignment="1" applyProtection="1">
      <alignment horizontal="center" vertical="center" textRotation="135" shrinkToFit="1"/>
      <protection locked="0"/>
    </xf>
    <xf numFmtId="0" fontId="25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41" fillId="0" borderId="5" xfId="0" applyFont="1" applyBorder="1" applyAlignment="1">
      <alignment horizontal="center" vertical="center" wrapText="1" readingOrder="2"/>
    </xf>
    <xf numFmtId="0" fontId="41" fillId="0" borderId="6" xfId="0" applyFont="1" applyBorder="1" applyAlignment="1">
      <alignment horizontal="center" vertical="center" wrapText="1" readingOrder="2"/>
    </xf>
    <xf numFmtId="0" fontId="41" fillId="0" borderId="7" xfId="0" applyFont="1" applyBorder="1" applyAlignment="1">
      <alignment horizontal="center" vertical="center" wrapText="1" readingOrder="2"/>
    </xf>
    <xf numFmtId="0" fontId="31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31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33" fillId="0" borderId="36" xfId="0" applyFont="1" applyFill="1" applyBorder="1" applyAlignment="1" applyProtection="1">
      <alignment horizontal="center" vertical="center" shrinkToFit="1"/>
      <protection locked="0"/>
    </xf>
    <xf numFmtId="0" fontId="30" fillId="0" borderId="8" xfId="0" applyFont="1" applyFill="1" applyBorder="1" applyAlignment="1" applyProtection="1">
      <alignment horizontal="center" vertical="center" wrapText="1" shrinkToFit="1"/>
      <protection locked="0"/>
    </xf>
    <xf numFmtId="0" fontId="30" fillId="0" borderId="9" xfId="0" applyFont="1" applyFill="1" applyBorder="1" applyAlignment="1" applyProtection="1">
      <alignment horizontal="center" vertical="center" wrapText="1" shrinkToFit="1"/>
      <protection locked="0"/>
    </xf>
    <xf numFmtId="0" fontId="30" fillId="0" borderId="10" xfId="0" applyFont="1" applyFill="1" applyBorder="1" applyAlignment="1" applyProtection="1">
      <alignment horizontal="center" vertical="center" wrapText="1" shrinkToFit="1"/>
      <protection locked="0"/>
    </xf>
    <xf numFmtId="0" fontId="30" fillId="0" borderId="21" xfId="0" applyFont="1" applyFill="1" applyBorder="1" applyAlignment="1" applyProtection="1">
      <alignment horizontal="center" vertical="center" wrapText="1" shrinkToFit="1"/>
      <protection locked="0"/>
    </xf>
    <xf numFmtId="0" fontId="30" fillId="0" borderId="22" xfId="0" applyFont="1" applyFill="1" applyBorder="1" applyAlignment="1" applyProtection="1">
      <alignment horizontal="center" vertical="center" wrapText="1" shrinkToFit="1"/>
      <protection locked="0"/>
    </xf>
    <xf numFmtId="0" fontId="30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7" xfId="0" applyFont="1" applyBorder="1" applyAlignment="1">
      <alignment horizontal="center" vertical="center" wrapText="1" readingOrder="2"/>
    </xf>
    <xf numFmtId="0" fontId="34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34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34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34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36" fillId="0" borderId="36" xfId="0" applyFont="1" applyFill="1" applyBorder="1" applyAlignment="1" applyProtection="1">
      <alignment horizontal="center" vertical="center" shrinkToFit="1"/>
      <protection locked="0"/>
    </xf>
    <xf numFmtId="0" fontId="38" fillId="0" borderId="18" xfId="0" applyFont="1" applyBorder="1" applyAlignment="1" applyProtection="1">
      <alignment horizontal="center" vertical="center" wrapText="1" readingOrder="2"/>
      <protection locked="0"/>
    </xf>
    <xf numFmtId="0" fontId="38" fillId="0" borderId="19" xfId="0" applyFont="1" applyBorder="1" applyAlignment="1" applyProtection="1">
      <alignment horizontal="center" vertical="center" wrapText="1" readingOrder="2"/>
      <protection locked="0"/>
    </xf>
    <xf numFmtId="0" fontId="38" fillId="0" borderId="20" xfId="0" applyFont="1" applyBorder="1" applyAlignment="1" applyProtection="1">
      <alignment horizontal="center" vertical="center" wrapText="1" readingOrder="2"/>
      <protection locked="0"/>
    </xf>
    <xf numFmtId="0" fontId="32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8" xfId="0" applyFont="1" applyFill="1" applyBorder="1" applyAlignment="1" applyProtection="1">
      <alignment horizontal="center" vertical="center" wrapText="1" shrinkToFit="1"/>
      <protection locked="0"/>
    </xf>
    <xf numFmtId="0" fontId="37" fillId="0" borderId="9" xfId="0" applyFont="1" applyFill="1" applyBorder="1" applyAlignment="1" applyProtection="1">
      <alignment horizontal="center" vertical="center" wrapText="1" shrinkToFit="1"/>
      <protection locked="0"/>
    </xf>
    <xf numFmtId="0" fontId="37" fillId="0" borderId="10" xfId="0" applyFont="1" applyFill="1" applyBorder="1" applyAlignment="1" applyProtection="1">
      <alignment horizontal="center" vertical="center" wrapText="1" shrinkToFit="1"/>
      <protection locked="0"/>
    </xf>
    <xf numFmtId="0" fontId="37" fillId="0" borderId="21" xfId="0" applyFont="1" applyFill="1" applyBorder="1" applyAlignment="1" applyProtection="1">
      <alignment horizontal="center" vertical="center" wrapText="1" shrinkToFit="1"/>
      <protection locked="0"/>
    </xf>
    <xf numFmtId="0" fontId="37" fillId="0" borderId="22" xfId="0" applyFont="1" applyFill="1" applyBorder="1" applyAlignment="1" applyProtection="1">
      <alignment horizontal="center" vertical="center" wrapText="1" shrinkToFit="1"/>
      <protection locked="0"/>
    </xf>
    <xf numFmtId="0" fontId="37" fillId="0" borderId="23" xfId="0" applyFont="1" applyFill="1" applyBorder="1" applyAlignment="1" applyProtection="1">
      <alignment horizontal="center" vertical="center" wrapText="1" shrinkToFit="1"/>
      <protection locked="0"/>
    </xf>
    <xf numFmtId="0" fontId="23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40" fillId="0" borderId="36" xfId="0" applyFont="1" applyFill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wrapText="1" readingOrder="2"/>
      <protection locked="0"/>
    </xf>
    <xf numFmtId="0" fontId="39" fillId="0" borderId="19" xfId="0" applyFont="1" applyBorder="1" applyAlignment="1" applyProtection="1">
      <alignment horizontal="center" vertical="center" wrapText="1" readingOrder="2"/>
      <protection locked="0"/>
    </xf>
    <xf numFmtId="0" fontId="39" fillId="0" borderId="20" xfId="0" applyFont="1" applyBorder="1" applyAlignment="1" applyProtection="1">
      <alignment horizontal="center" vertical="center" wrapText="1" readingOrder="2"/>
      <protection locked="0"/>
    </xf>
    <xf numFmtId="0" fontId="20" fillId="0" borderId="18" xfId="0" applyFont="1" applyBorder="1" applyAlignment="1" applyProtection="1">
      <alignment horizontal="center" vertical="center" wrapText="1" readingOrder="2"/>
      <protection locked="0"/>
    </xf>
    <xf numFmtId="0" fontId="20" fillId="0" borderId="19" xfId="0" applyFont="1" applyBorder="1" applyAlignment="1" applyProtection="1">
      <alignment horizontal="center" vertical="center" wrapText="1" readingOrder="2"/>
      <protection locked="0"/>
    </xf>
    <xf numFmtId="0" fontId="20" fillId="0" borderId="20" xfId="0" applyFont="1" applyBorder="1" applyAlignment="1" applyProtection="1">
      <alignment horizontal="center" vertical="center" wrapText="1" readingOrder="2"/>
      <protection locked="0"/>
    </xf>
    <xf numFmtId="0" fontId="20" fillId="0" borderId="5" xfId="0" applyFont="1" applyBorder="1" applyAlignment="1">
      <alignment horizontal="center" vertical="center" wrapText="1" readingOrder="2"/>
    </xf>
    <xf numFmtId="0" fontId="20" fillId="0" borderId="6" xfId="0" applyFont="1" applyBorder="1" applyAlignment="1">
      <alignment horizontal="center" vertical="center" wrapText="1" readingOrder="2"/>
    </xf>
    <xf numFmtId="0" fontId="20" fillId="0" borderId="7" xfId="0" applyFont="1" applyBorder="1" applyAlignment="1">
      <alignment horizontal="center" vertical="center" wrapText="1" readingOrder="2"/>
    </xf>
    <xf numFmtId="0" fontId="7" fillId="0" borderId="18" xfId="0" applyFont="1" applyBorder="1" applyAlignment="1" applyProtection="1">
      <alignment horizontal="center" vertical="center" wrapText="1" readingOrder="2"/>
      <protection locked="0"/>
    </xf>
    <xf numFmtId="0" fontId="7" fillId="0" borderId="19" xfId="0" applyFont="1" applyBorder="1" applyAlignment="1" applyProtection="1">
      <alignment horizontal="center" vertical="center" wrapText="1" readingOrder="2"/>
      <protection locked="0"/>
    </xf>
    <xf numFmtId="0" fontId="7" fillId="0" borderId="20" xfId="0" applyFont="1" applyBorder="1" applyAlignment="1" applyProtection="1">
      <alignment horizontal="center" vertical="center" wrapText="1" readingOrder="2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20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100" xfId="0" applyFont="1" applyFill="1" applyBorder="1" applyAlignment="1" applyProtection="1">
      <alignment horizontal="center" vertical="center" textRotation="90" shrinkToFit="1"/>
      <protection locked="0"/>
    </xf>
    <xf numFmtId="0" fontId="38" fillId="0" borderId="5" xfId="0" applyFont="1" applyBorder="1" applyAlignment="1">
      <alignment horizontal="center" vertical="center" wrapText="1" readingOrder="2"/>
    </xf>
    <xf numFmtId="0" fontId="38" fillId="0" borderId="6" xfId="0" applyFont="1" applyBorder="1" applyAlignment="1">
      <alignment horizontal="center" vertical="center" wrapText="1" readingOrder="2"/>
    </xf>
    <xf numFmtId="0" fontId="38" fillId="0" borderId="7" xfId="0" applyFont="1" applyBorder="1" applyAlignment="1">
      <alignment horizontal="center" vertical="center" wrapText="1" readingOrder="2"/>
    </xf>
    <xf numFmtId="0" fontId="37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43" fillId="0" borderId="36" xfId="0" applyFont="1" applyFill="1" applyBorder="1" applyAlignment="1" applyProtection="1">
      <alignment horizontal="center" vertical="center" shrinkToFit="1"/>
      <protection locked="0"/>
    </xf>
    <xf numFmtId="0" fontId="42" fillId="0" borderId="18" xfId="0" applyFont="1" applyBorder="1" applyAlignment="1" applyProtection="1">
      <alignment horizontal="center" vertical="center" wrapText="1" readingOrder="2"/>
      <protection locked="0"/>
    </xf>
    <xf numFmtId="0" fontId="42" fillId="0" borderId="19" xfId="0" applyFont="1" applyBorder="1" applyAlignment="1" applyProtection="1">
      <alignment horizontal="center" vertical="center" wrapText="1" readingOrder="2"/>
      <protection locked="0"/>
    </xf>
    <xf numFmtId="0" fontId="42" fillId="0" borderId="20" xfId="0" applyFont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0676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0676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0676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33</xdr:col>
      <xdr:colOff>571500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628125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60</xdr:col>
      <xdr:colOff>647700</xdr:colOff>
      <xdr:row>1</xdr:row>
      <xdr:rowOff>0</xdr:rowOff>
    </xdr:from>
    <xdr:to>
      <xdr:col>60</xdr:col>
      <xdr:colOff>647700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1699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152400</xdr:rowOff>
    </xdr:from>
    <xdr:to>
      <xdr:col>152</xdr:col>
      <xdr:colOff>952500</xdr:colOff>
      <xdr:row>25</xdr:row>
      <xdr:rowOff>2952750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01387622" y="19016546"/>
          <a:ext cx="33918293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942975</xdr:colOff>
      <xdr:row>0</xdr:row>
      <xdr:rowOff>3962400</xdr:rowOff>
    </xdr:to>
    <xdr:grpSp>
      <xdr:nvGrpSpPr>
        <xdr:cNvPr id="19" name="Group 36"/>
        <xdr:cNvGrpSpPr>
          <a:grpSpLocks/>
        </xdr:cNvGrpSpPr>
      </xdr:nvGrpSpPr>
      <xdr:grpSpPr bwMode="auto">
        <a:xfrm>
          <a:off x="9801397147" y="0"/>
          <a:ext cx="33908768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645" y="637145"/>
            <a:ext cx="169981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المناهج وطرق تدريس التربية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(01)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8136" y="2865170"/>
            <a:ext cx="801093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6482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113" y="2497336"/>
            <a:ext cx="2670312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963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963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963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342900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42785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81</xdr:col>
      <xdr:colOff>342900</xdr:colOff>
      <xdr:row>1</xdr:row>
      <xdr:rowOff>0</xdr:rowOff>
    </xdr:from>
    <xdr:to>
      <xdr:col>81</xdr:col>
      <xdr:colOff>342900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8270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64572" y="20519571"/>
          <a:ext cx="35460214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952500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64572" y="0"/>
          <a:ext cx="35460214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7332" y="637145"/>
            <a:ext cx="16993128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قسم التدريب الرياضي وعلوم الحركة - تدريب رياضي (02)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5213" y="2865170"/>
            <a:ext cx="8013858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74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969" y="2497336"/>
            <a:ext cx="2671286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146215" y="11919857"/>
          <a:ext cx="34997571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79540" y="0"/>
          <a:ext cx="35064246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قسم التدريب الرياضي وعلوم الحركة - تدريب رياضي (02)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146215" y="18587357"/>
          <a:ext cx="33473571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79540" y="0"/>
          <a:ext cx="33540246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الإدارة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(03)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5806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5806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5806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610961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845339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79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91785" y="18478500"/>
          <a:ext cx="35024786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9714958435" y="0"/>
          <a:ext cx="35158136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الإدارة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(03)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61</xdr:col>
      <xdr:colOff>610961</xdr:colOff>
      <xdr:row>1</xdr:row>
      <xdr:rowOff>0</xdr:rowOff>
    </xdr:from>
    <xdr:ext cx="0" cy="378984"/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54757968" y="4435929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oneCellAnchor>
    <xdr:from>
      <xdr:col>54</xdr:col>
      <xdr:colOff>610961</xdr:colOff>
      <xdr:row>1</xdr:row>
      <xdr:rowOff>0</xdr:rowOff>
    </xdr:from>
    <xdr:ext cx="0" cy="378984"/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9900474139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5806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5806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5806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610961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845339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79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91785" y="17253857"/>
          <a:ext cx="33201429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9714958435" y="0"/>
          <a:ext cx="33334779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الإدارة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(03)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963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963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963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342900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42785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81</xdr:col>
      <xdr:colOff>342900</xdr:colOff>
      <xdr:row>1</xdr:row>
      <xdr:rowOff>0</xdr:rowOff>
    </xdr:from>
    <xdr:to>
      <xdr:col>81</xdr:col>
      <xdr:colOff>342900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8270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64572" y="19403786"/>
          <a:ext cx="33936214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952500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64572" y="0"/>
          <a:ext cx="33936214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7332" y="637145"/>
            <a:ext cx="16993128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الترويــح (04)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5213" y="2865170"/>
            <a:ext cx="8013858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74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969" y="2497336"/>
            <a:ext cx="2671286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5806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5806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5806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610961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845339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79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91785" y="18669000"/>
          <a:ext cx="33391929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9714958435" y="0"/>
          <a:ext cx="33525279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ترويــح (04)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146214" y="19158857"/>
          <a:ext cx="333375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79539" y="0"/>
          <a:ext cx="33404175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الترويــح (04)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146215" y="18696214"/>
          <a:ext cx="34045071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79540" y="0"/>
          <a:ext cx="34111746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العلوم الصحية (05)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524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524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524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64</xdr:col>
      <xdr:colOff>495300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180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95</xdr:col>
      <xdr:colOff>190500</xdr:colOff>
      <xdr:row>1</xdr:row>
      <xdr:rowOff>0</xdr:rowOff>
    </xdr:from>
    <xdr:to>
      <xdr:col>95</xdr:col>
      <xdr:colOff>190500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674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4982929" y="19050000"/>
          <a:ext cx="34126714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762000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173429" y="0"/>
          <a:ext cx="33936214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6620" y="637145"/>
            <a:ext cx="16988430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العلوم الصحية (05)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6366" y="2865170"/>
            <a:ext cx="801270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9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2947" y="2497336"/>
            <a:ext cx="267401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524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524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524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64</xdr:col>
      <xdr:colOff>495300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180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95</xdr:col>
      <xdr:colOff>190500</xdr:colOff>
      <xdr:row>1</xdr:row>
      <xdr:rowOff>0</xdr:rowOff>
    </xdr:from>
    <xdr:to>
      <xdr:col>95</xdr:col>
      <xdr:colOff>190500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674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43785109" y="19116261"/>
          <a:ext cx="35076848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762000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43975609" y="0"/>
          <a:ext cx="34886348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6620" y="637145"/>
            <a:ext cx="16988430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المناهج وطرق تدريس التربية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(01)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6366" y="2865170"/>
            <a:ext cx="801270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9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2947" y="2497336"/>
            <a:ext cx="267401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81072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81072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81072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61</xdr:col>
      <xdr:colOff>381000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18185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102</xdr:col>
      <xdr:colOff>114300</xdr:colOff>
      <xdr:row>1</xdr:row>
      <xdr:rowOff>0</xdr:rowOff>
    </xdr:from>
    <xdr:to>
      <xdr:col>102</xdr:col>
      <xdr:colOff>114300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6365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4955714" y="18424071"/>
          <a:ext cx="34017857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1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1028700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4879514" y="0"/>
          <a:ext cx="34094057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6671" y="637145"/>
            <a:ext cx="1698836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العلوم الصحية (05)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699604" y="2865170"/>
            <a:ext cx="8019467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09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6360" y="2497336"/>
            <a:ext cx="266393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81072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8107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81072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81072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61</xdr:col>
      <xdr:colOff>381000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18185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102</xdr:col>
      <xdr:colOff>114300</xdr:colOff>
      <xdr:row>1</xdr:row>
      <xdr:rowOff>0</xdr:rowOff>
    </xdr:from>
    <xdr:to>
      <xdr:col>102</xdr:col>
      <xdr:colOff>114300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6365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4955714" y="19485429"/>
          <a:ext cx="35296929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1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1028700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4879514" y="0"/>
          <a:ext cx="35373129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6671" y="637145"/>
            <a:ext cx="1698836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العلوم التربوية والنفسية والإجتماعية - علم النفس الرياضي (06)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699604" y="2865170"/>
            <a:ext cx="8019467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09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6360" y="2497336"/>
            <a:ext cx="266393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146214" y="18641786"/>
          <a:ext cx="342900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79539" y="0"/>
          <a:ext cx="34356675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المناهج وطرق تدريس التربية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(01)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963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963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963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342900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42785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81</xdr:col>
      <xdr:colOff>342900</xdr:colOff>
      <xdr:row>1</xdr:row>
      <xdr:rowOff>0</xdr:rowOff>
    </xdr:from>
    <xdr:to>
      <xdr:col>81</xdr:col>
      <xdr:colOff>342900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8270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64571" y="18124714"/>
          <a:ext cx="344805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952500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064571" y="0"/>
          <a:ext cx="3448050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7332" y="637145"/>
            <a:ext cx="16993128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المناهج وطرق تدريس التربية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(01)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5213" y="2865170"/>
            <a:ext cx="8013858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74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969" y="2497336"/>
            <a:ext cx="2671286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0676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0676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0676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33</xdr:col>
      <xdr:colOff>571500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628125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60</xdr:col>
      <xdr:colOff>647700</xdr:colOff>
      <xdr:row>1</xdr:row>
      <xdr:rowOff>0</xdr:rowOff>
    </xdr:from>
    <xdr:to>
      <xdr:col>60</xdr:col>
      <xdr:colOff>647700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1699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152400</xdr:rowOff>
    </xdr:from>
    <xdr:to>
      <xdr:col>152</xdr:col>
      <xdr:colOff>952500</xdr:colOff>
      <xdr:row>25</xdr:row>
      <xdr:rowOff>2952750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936003750" y="20903293"/>
          <a:ext cx="3444875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942975</xdr:colOff>
      <xdr:row>0</xdr:row>
      <xdr:rowOff>3962400</xdr:rowOff>
    </xdr:to>
    <xdr:grpSp>
      <xdr:nvGrpSpPr>
        <xdr:cNvPr id="19" name="Group 36"/>
        <xdr:cNvGrpSpPr>
          <a:grpSpLocks/>
        </xdr:cNvGrpSpPr>
      </xdr:nvGrpSpPr>
      <xdr:grpSpPr bwMode="auto">
        <a:xfrm>
          <a:off x="9936013275" y="0"/>
          <a:ext cx="34439225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645" y="637145"/>
            <a:ext cx="169981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تدريب الرياضي وعلوم الحركة - تدريب رياضي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(02)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8136" y="2865170"/>
            <a:ext cx="801093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6482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113" y="2497336"/>
            <a:ext cx="2670312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5806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5806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5806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54</xdr:col>
      <xdr:colOff>610961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845339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79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10000829779" y="21033441"/>
          <a:ext cx="342900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10000696429" y="0"/>
          <a:ext cx="3442335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5925593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 fontAlgn="base"/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تابع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قسم ال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تدريب الرياضي وعلوم الحركة - تدريب رياضي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(02)</a:t>
            </a:r>
            <a:endParaRPr lang="en-US" sz="3600" b="0" i="0" u="none" strike="noStrike" baseline="0">
              <a:solidFill>
                <a:srgbClr val="000000"/>
              </a:solidFill>
              <a:latin typeface="+mn-lt"/>
              <a:ea typeface="+mn-ea"/>
              <a:cs typeface="PT Bold Heading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677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677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677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61</xdr:col>
      <xdr:colOff>495300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958965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88</xdr:col>
      <xdr:colOff>266700</xdr:colOff>
      <xdr:row>1</xdr:row>
      <xdr:rowOff>0</xdr:rowOff>
    </xdr:from>
    <xdr:to>
      <xdr:col>88</xdr:col>
      <xdr:colOff>266700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7127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10143" y="21254357"/>
          <a:ext cx="34317214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6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5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838200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124443" y="0"/>
          <a:ext cx="34202914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120" y="637145"/>
            <a:ext cx="16997819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التدريب الرياضي وعلوم الحركة - تدريب رياضي (01)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3001" y="2865170"/>
            <a:ext cx="8016070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0475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4083" y="2497336"/>
            <a:ext cx="2672023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92502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9250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9250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9250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9250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9250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92502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92502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92502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67</xdr:col>
      <xdr:colOff>190500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1847075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109</xdr:col>
      <xdr:colOff>76200</xdr:colOff>
      <xdr:row>1</xdr:row>
      <xdr:rowOff>0</xdr:rowOff>
    </xdr:from>
    <xdr:to>
      <xdr:col>109</xdr:col>
      <xdr:colOff>76200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603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35363466" y="21448568"/>
          <a:ext cx="3552392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914400</xdr:colOff>
      <xdr:row>0</xdr:row>
      <xdr:rowOff>3962400</xdr:rowOff>
    </xdr:to>
    <xdr:grpSp>
      <xdr:nvGrpSpPr>
        <xdr:cNvPr id="19" name="Group 36"/>
        <xdr:cNvGrpSpPr>
          <a:grpSpLocks/>
        </xdr:cNvGrpSpPr>
      </xdr:nvGrpSpPr>
      <xdr:grpSpPr bwMode="auto">
        <a:xfrm>
          <a:off x="9835401566" y="0"/>
          <a:ext cx="3548582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984" y="637145"/>
            <a:ext cx="16997605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التدريب الرياضي وعلوم الحركة - تدريب رياضي (02)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4991" y="2865170"/>
            <a:ext cx="8014080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816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036" y="2497336"/>
            <a:ext cx="2668282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677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677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677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61</xdr:col>
      <xdr:colOff>495300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958965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88</xdr:col>
      <xdr:colOff>266700</xdr:colOff>
      <xdr:row>1</xdr:row>
      <xdr:rowOff>0</xdr:rowOff>
    </xdr:from>
    <xdr:to>
      <xdr:col>88</xdr:col>
      <xdr:colOff>266700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7127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10143" y="21336000"/>
          <a:ext cx="34970357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6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5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838200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15124443" y="0"/>
          <a:ext cx="34856057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120" y="637145"/>
            <a:ext cx="16997819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الماجستير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قسم التدريب الرياضي وعلوم الحركة - تدريب رياضي (02)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3001" y="2865170"/>
            <a:ext cx="8016070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0475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4083" y="2497336"/>
            <a:ext cx="2672023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B26"/>
  <sheetViews>
    <sheetView showZeros="0" rightToLeft="1" view="pageBreakPreview" topLeftCell="D4" zoomScale="41" zoomScaleNormal="50" zoomScaleSheetLayoutView="41" workbookViewId="0">
      <pane xSplit="4800" ySplit="1515" topLeftCell="F6" activePane="bottomRight"/>
      <selection activeCell="D4" sqref="D4"/>
      <selection pane="topRight" activeCell="F4" sqref="F4"/>
      <selection pane="bottomLeft" activeCell="D6" sqref="D6"/>
      <selection pane="bottomRight" activeCell="F6" sqref="F6"/>
    </sheetView>
  </sheetViews>
  <sheetFormatPr defaultRowHeight="24.75"/>
  <cols>
    <col min="1" max="1" width="9.28515625" style="2" customWidth="1"/>
    <col min="2" max="2" width="16.140625" style="2" customWidth="1"/>
    <col min="3" max="3" width="42.5703125" style="91" customWidth="1"/>
    <col min="4" max="4" width="81.5703125" style="91" customWidth="1"/>
    <col min="5" max="5" width="25.85546875" style="91" customWidth="1"/>
    <col min="6" max="6" width="11.42578125" style="91" customWidth="1"/>
    <col min="7" max="8" width="5.5703125" style="91" hidden="1" customWidth="1"/>
    <col min="9" max="9" width="11.42578125" style="91" customWidth="1"/>
    <col min="10" max="11" width="5.5703125" style="91" hidden="1" customWidth="1"/>
    <col min="12" max="13" width="11.42578125" style="91" customWidth="1"/>
    <col min="14" max="15" width="5.5703125" style="91" hidden="1" customWidth="1"/>
    <col min="16" max="16" width="11.42578125" style="91" customWidth="1"/>
    <col min="17" max="18" width="5.5703125" style="91" hidden="1" customWidth="1"/>
    <col min="19" max="20" width="11.42578125" style="91" customWidth="1"/>
    <col min="21" max="22" width="5.5703125" style="91" hidden="1" customWidth="1"/>
    <col min="23" max="23" width="11.42578125" style="91" customWidth="1"/>
    <col min="24" max="25" width="5.5703125" style="91" hidden="1" customWidth="1"/>
    <col min="26" max="27" width="11.42578125" style="91" customWidth="1"/>
    <col min="28" max="29" width="5.5703125" style="91" hidden="1" customWidth="1"/>
    <col min="30" max="30" width="11.42578125" style="91" customWidth="1"/>
    <col min="31" max="32" width="5.5703125" style="91" hidden="1" customWidth="1"/>
    <col min="33" max="34" width="11.42578125" style="91" customWidth="1"/>
    <col min="35" max="36" width="5.5703125" style="91" hidden="1" customWidth="1"/>
    <col min="37" max="37" width="11.42578125" style="91" customWidth="1"/>
    <col min="38" max="39" width="5.5703125" style="91" hidden="1" customWidth="1"/>
    <col min="40" max="41" width="11.42578125" style="91" customWidth="1"/>
    <col min="42" max="43" width="5.5703125" style="91" hidden="1" customWidth="1"/>
    <col min="44" max="44" width="11.42578125" style="91" customWidth="1"/>
    <col min="45" max="46" width="5.5703125" style="91" hidden="1" customWidth="1"/>
    <col min="47" max="48" width="11.42578125" style="91" customWidth="1"/>
    <col min="49" max="50" width="5.5703125" style="91" hidden="1" customWidth="1"/>
    <col min="51" max="51" width="11.42578125" style="91" customWidth="1"/>
    <col min="52" max="53" width="5.5703125" style="91" hidden="1" customWidth="1"/>
    <col min="54" max="55" width="11.42578125" style="91" customWidth="1"/>
    <col min="56" max="57" width="5.5703125" style="91" hidden="1" customWidth="1"/>
    <col min="58" max="58" width="11.42578125" style="91" customWidth="1"/>
    <col min="59" max="60" width="5.5703125" style="91" hidden="1" customWidth="1"/>
    <col min="61" max="61" width="11.42578125" style="91" customWidth="1"/>
    <col min="62" max="62" width="10.42578125" style="91" hidden="1" customWidth="1"/>
    <col min="63" max="63" width="5.5703125" style="91" hidden="1" customWidth="1"/>
    <col min="64" max="64" width="0.42578125" style="91" hidden="1" customWidth="1"/>
    <col min="65" max="65" width="10.42578125" style="91" hidden="1" customWidth="1"/>
    <col min="66" max="67" width="5.5703125" style="91" hidden="1" customWidth="1"/>
    <col min="68" max="68" width="10.42578125" style="91" hidden="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1.5703125" style="92" customWidth="1"/>
    <col min="148" max="149" width="5.5703125" style="92" hidden="1" customWidth="1"/>
    <col min="150" max="150" width="21.5703125" style="92" customWidth="1"/>
    <col min="151" max="152" width="5.5703125" style="92" hidden="1" customWidth="1"/>
    <col min="153" max="153" width="21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4.95" customHeight="1" thickTop="1" thickBot="1">
      <c r="A2" s="414" t="s">
        <v>0</v>
      </c>
      <c r="B2" s="417" t="s">
        <v>1</v>
      </c>
      <c r="C2" s="420" t="s">
        <v>2</v>
      </c>
      <c r="D2" s="3" t="s">
        <v>3</v>
      </c>
      <c r="E2" s="423" t="s">
        <v>4</v>
      </c>
      <c r="F2" s="426">
        <v>1206701</v>
      </c>
      <c r="G2" s="427"/>
      <c r="H2" s="427"/>
      <c r="I2" s="427"/>
      <c r="J2" s="427"/>
      <c r="K2" s="427"/>
      <c r="L2" s="428"/>
      <c r="M2" s="426">
        <v>1206702</v>
      </c>
      <c r="N2" s="427"/>
      <c r="O2" s="427"/>
      <c r="P2" s="427"/>
      <c r="Q2" s="427"/>
      <c r="R2" s="427"/>
      <c r="S2" s="428"/>
      <c r="T2" s="426">
        <v>1201703</v>
      </c>
      <c r="U2" s="427"/>
      <c r="V2" s="427"/>
      <c r="W2" s="427"/>
      <c r="X2" s="427"/>
      <c r="Y2" s="427"/>
      <c r="Z2" s="428"/>
      <c r="AA2" s="426">
        <v>1201704</v>
      </c>
      <c r="AB2" s="427"/>
      <c r="AC2" s="427"/>
      <c r="AD2" s="427"/>
      <c r="AE2" s="427"/>
      <c r="AF2" s="427"/>
      <c r="AG2" s="428"/>
      <c r="AH2" s="426">
        <v>1201705</v>
      </c>
      <c r="AI2" s="427"/>
      <c r="AJ2" s="427"/>
      <c r="AK2" s="427"/>
      <c r="AL2" s="427"/>
      <c r="AM2" s="427"/>
      <c r="AN2" s="428"/>
      <c r="AO2" s="426">
        <v>1201706</v>
      </c>
      <c r="AP2" s="427"/>
      <c r="AQ2" s="427"/>
      <c r="AR2" s="427"/>
      <c r="AS2" s="427"/>
      <c r="AT2" s="427"/>
      <c r="AU2" s="428"/>
      <c r="AV2" s="426">
        <v>1201752</v>
      </c>
      <c r="AW2" s="427"/>
      <c r="AX2" s="427"/>
      <c r="AY2" s="427"/>
      <c r="AZ2" s="427"/>
      <c r="BA2" s="427"/>
      <c r="BB2" s="428"/>
      <c r="BC2" s="426">
        <v>1201753</v>
      </c>
      <c r="BD2" s="427"/>
      <c r="BE2" s="427"/>
      <c r="BF2" s="427"/>
      <c r="BG2" s="427"/>
      <c r="BH2" s="427"/>
      <c r="BI2" s="428"/>
      <c r="BJ2" s="391"/>
      <c r="BK2" s="392"/>
      <c r="BL2" s="392"/>
      <c r="BM2" s="392"/>
      <c r="BN2" s="392"/>
      <c r="BO2" s="392"/>
      <c r="BP2" s="393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394" t="s">
        <v>5</v>
      </c>
      <c r="ER2" s="395"/>
      <c r="ES2" s="395"/>
      <c r="ET2" s="395"/>
      <c r="EU2" s="395"/>
      <c r="EV2" s="395"/>
      <c r="EW2" s="396"/>
      <c r="EX2" s="400"/>
      <c r="EY2" s="403"/>
      <c r="EZ2" s="384"/>
      <c r="FA2" s="387"/>
    </row>
    <row r="3" spans="1:158" ht="192.75" customHeight="1" thickTop="1" thickBot="1">
      <c r="A3" s="415"/>
      <c r="B3" s="418"/>
      <c r="C3" s="421"/>
      <c r="D3" s="390" t="s">
        <v>6</v>
      </c>
      <c r="E3" s="424"/>
      <c r="F3" s="381" t="s">
        <v>378</v>
      </c>
      <c r="G3" s="382"/>
      <c r="H3" s="382"/>
      <c r="I3" s="382"/>
      <c r="J3" s="382"/>
      <c r="K3" s="382"/>
      <c r="L3" s="383"/>
      <c r="M3" s="381" t="s">
        <v>379</v>
      </c>
      <c r="N3" s="382"/>
      <c r="O3" s="382"/>
      <c r="P3" s="382"/>
      <c r="Q3" s="382"/>
      <c r="R3" s="382"/>
      <c r="S3" s="383"/>
      <c r="T3" s="381" t="s">
        <v>380</v>
      </c>
      <c r="U3" s="382"/>
      <c r="V3" s="382"/>
      <c r="W3" s="382"/>
      <c r="X3" s="382"/>
      <c r="Y3" s="382"/>
      <c r="Z3" s="383"/>
      <c r="AA3" s="381" t="s">
        <v>381</v>
      </c>
      <c r="AB3" s="382"/>
      <c r="AC3" s="382"/>
      <c r="AD3" s="382"/>
      <c r="AE3" s="382"/>
      <c r="AF3" s="382"/>
      <c r="AG3" s="383"/>
      <c r="AH3" s="381" t="s">
        <v>382</v>
      </c>
      <c r="AI3" s="382"/>
      <c r="AJ3" s="382"/>
      <c r="AK3" s="382"/>
      <c r="AL3" s="382"/>
      <c r="AM3" s="382"/>
      <c r="AN3" s="383"/>
      <c r="AO3" s="381" t="s">
        <v>383</v>
      </c>
      <c r="AP3" s="382"/>
      <c r="AQ3" s="382"/>
      <c r="AR3" s="382"/>
      <c r="AS3" s="382"/>
      <c r="AT3" s="382"/>
      <c r="AU3" s="383"/>
      <c r="AV3" s="381" t="s">
        <v>384</v>
      </c>
      <c r="AW3" s="382"/>
      <c r="AX3" s="382"/>
      <c r="AY3" s="382"/>
      <c r="AZ3" s="382"/>
      <c r="BA3" s="382"/>
      <c r="BB3" s="383"/>
      <c r="BC3" s="381" t="s">
        <v>385</v>
      </c>
      <c r="BD3" s="382"/>
      <c r="BE3" s="382"/>
      <c r="BF3" s="382"/>
      <c r="BG3" s="382"/>
      <c r="BH3" s="382"/>
      <c r="BI3" s="383"/>
      <c r="BJ3" s="378">
        <v>9</v>
      </c>
      <c r="BK3" s="379"/>
      <c r="BL3" s="379"/>
      <c r="BM3" s="379"/>
      <c r="BN3" s="379"/>
      <c r="BO3" s="379"/>
      <c r="BP3" s="380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397"/>
      <c r="ER3" s="398"/>
      <c r="ES3" s="398"/>
      <c r="ET3" s="398"/>
      <c r="EU3" s="398"/>
      <c r="EV3" s="398"/>
      <c r="EW3" s="399"/>
      <c r="EX3" s="401"/>
      <c r="EY3" s="404"/>
      <c r="EZ3" s="385"/>
      <c r="FA3" s="388"/>
    </row>
    <row r="4" spans="1:158" ht="84.75" customHeight="1" thickTop="1" thickBot="1">
      <c r="A4" s="415"/>
      <c r="B4" s="418"/>
      <c r="C4" s="421"/>
      <c r="D4" s="390"/>
      <c r="E4" s="424"/>
      <c r="F4" s="6" t="s">
        <v>7</v>
      </c>
      <c r="G4" s="7"/>
      <c r="H4" s="8"/>
      <c r="I4" s="374" t="s">
        <v>8</v>
      </c>
      <c r="J4" s="9"/>
      <c r="K4" s="10"/>
      <c r="L4" s="376" t="s">
        <v>9</v>
      </c>
      <c r="M4" s="6" t="s">
        <v>7</v>
      </c>
      <c r="N4" s="11"/>
      <c r="O4" s="11"/>
      <c r="P4" s="374" t="s">
        <v>8</v>
      </c>
      <c r="Q4" s="12"/>
      <c r="R4" s="12"/>
      <c r="S4" s="376" t="s">
        <v>9</v>
      </c>
      <c r="T4" s="6" t="s">
        <v>7</v>
      </c>
      <c r="U4" s="11"/>
      <c r="V4" s="11"/>
      <c r="W4" s="374" t="s">
        <v>8</v>
      </c>
      <c r="X4" s="12"/>
      <c r="Y4" s="12"/>
      <c r="Z4" s="376" t="s">
        <v>9</v>
      </c>
      <c r="AA4" s="6" t="s">
        <v>7</v>
      </c>
      <c r="AB4" s="11"/>
      <c r="AC4" s="11"/>
      <c r="AD4" s="374" t="s">
        <v>8</v>
      </c>
      <c r="AE4" s="12"/>
      <c r="AF4" s="12"/>
      <c r="AG4" s="376" t="s">
        <v>9</v>
      </c>
      <c r="AH4" s="6" t="s">
        <v>7</v>
      </c>
      <c r="AI4" s="11"/>
      <c r="AJ4" s="11"/>
      <c r="AK4" s="374" t="s">
        <v>8</v>
      </c>
      <c r="AL4" s="12"/>
      <c r="AM4" s="12"/>
      <c r="AN4" s="376" t="s">
        <v>9</v>
      </c>
      <c r="AO4" s="6" t="s">
        <v>7</v>
      </c>
      <c r="AP4" s="11"/>
      <c r="AQ4" s="11"/>
      <c r="AR4" s="374" t="s">
        <v>8</v>
      </c>
      <c r="AS4" s="12"/>
      <c r="AT4" s="12"/>
      <c r="AU4" s="376" t="s">
        <v>9</v>
      </c>
      <c r="AV4" s="6" t="s">
        <v>7</v>
      </c>
      <c r="AW4" s="11"/>
      <c r="AX4" s="11"/>
      <c r="AY4" s="374" t="s">
        <v>8</v>
      </c>
      <c r="AZ4" s="12"/>
      <c r="BA4" s="12"/>
      <c r="BB4" s="376" t="s">
        <v>9</v>
      </c>
      <c r="BC4" s="6" t="s">
        <v>7</v>
      </c>
      <c r="BD4" s="11"/>
      <c r="BE4" s="11"/>
      <c r="BF4" s="374" t="s">
        <v>8</v>
      </c>
      <c r="BG4" s="12"/>
      <c r="BH4" s="12"/>
      <c r="BI4" s="376" t="s">
        <v>9</v>
      </c>
      <c r="BJ4" s="13" t="s">
        <v>7</v>
      </c>
      <c r="BK4" s="14"/>
      <c r="BL4" s="14"/>
      <c r="BM4" s="369" t="s">
        <v>8</v>
      </c>
      <c r="BN4" s="11"/>
      <c r="BO4" s="11"/>
      <c r="BP4" s="371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4.95" customHeight="1" thickTop="1" thickBot="1">
      <c r="A5" s="416"/>
      <c r="B5" s="419"/>
      <c r="C5" s="422"/>
      <c r="D5" s="19" t="s">
        <v>13</v>
      </c>
      <c r="E5" s="425"/>
      <c r="F5" s="20">
        <v>100</v>
      </c>
      <c r="G5" s="21"/>
      <c r="H5" s="22"/>
      <c r="I5" s="375"/>
      <c r="J5" s="23"/>
      <c r="K5" s="24"/>
      <c r="L5" s="377"/>
      <c r="M5" s="20">
        <v>100</v>
      </c>
      <c r="N5" s="25"/>
      <c r="O5" s="25"/>
      <c r="P5" s="375"/>
      <c r="Q5" s="26"/>
      <c r="R5" s="26"/>
      <c r="S5" s="377"/>
      <c r="T5" s="20">
        <v>100</v>
      </c>
      <c r="U5" s="25"/>
      <c r="V5" s="25"/>
      <c r="W5" s="375"/>
      <c r="X5" s="26"/>
      <c r="Y5" s="26"/>
      <c r="Z5" s="377"/>
      <c r="AA5" s="20">
        <v>100</v>
      </c>
      <c r="AB5" s="25"/>
      <c r="AC5" s="25"/>
      <c r="AD5" s="375"/>
      <c r="AE5" s="26"/>
      <c r="AF5" s="26"/>
      <c r="AG5" s="377"/>
      <c r="AH5" s="20">
        <v>100</v>
      </c>
      <c r="AI5" s="25"/>
      <c r="AJ5" s="25"/>
      <c r="AK5" s="375"/>
      <c r="AL5" s="26"/>
      <c r="AM5" s="26"/>
      <c r="AN5" s="377"/>
      <c r="AO5" s="20">
        <v>100</v>
      </c>
      <c r="AP5" s="25"/>
      <c r="AQ5" s="25"/>
      <c r="AR5" s="375"/>
      <c r="AS5" s="26"/>
      <c r="AT5" s="26"/>
      <c r="AU5" s="377"/>
      <c r="AV5" s="20">
        <v>100</v>
      </c>
      <c r="AW5" s="25"/>
      <c r="AX5" s="25"/>
      <c r="AY5" s="375"/>
      <c r="AZ5" s="26"/>
      <c r="BA5" s="26"/>
      <c r="BB5" s="377"/>
      <c r="BC5" s="20">
        <v>100</v>
      </c>
      <c r="BD5" s="25"/>
      <c r="BE5" s="25"/>
      <c r="BF5" s="375"/>
      <c r="BG5" s="26"/>
      <c r="BH5" s="26"/>
      <c r="BI5" s="377"/>
      <c r="BJ5" s="27">
        <v>100</v>
      </c>
      <c r="BK5" s="28"/>
      <c r="BL5" s="28"/>
      <c r="BM5" s="370"/>
      <c r="BN5" s="25"/>
      <c r="BO5" s="25"/>
      <c r="BP5" s="372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33">
        <v>1</v>
      </c>
      <c r="B6" s="143" t="s">
        <v>16</v>
      </c>
      <c r="C6" s="142">
        <v>17201031</v>
      </c>
      <c r="D6" s="141" t="s">
        <v>36</v>
      </c>
      <c r="E6" s="140" t="s">
        <v>33</v>
      </c>
      <c r="F6" s="346">
        <v>93</v>
      </c>
      <c r="G6" s="298">
        <f t="shared" ref="G6:G25" si="0">IF(F6=0,0,IF(F6&lt;40,0,IF(F6&lt;50,1,IF(F6&lt;55,1.333,IF(F6&lt;60,1.666,IF(F6&lt;65,2,IF(F6&lt;70,2.333,IF(F6&gt;=70,0))))))))</f>
        <v>0</v>
      </c>
      <c r="H6" s="298">
        <f t="shared" ref="H6:H25" si="1">IF(F6=0,0,IF(F6&lt;70,0,IF(F6&lt;75,2.666,IF(F6&lt;80,3,IF(F6&lt;85,3.333,IF(F6&lt;90,3.666,IF(F6&lt;=100,4)))))))</f>
        <v>4</v>
      </c>
      <c r="I6" s="308">
        <f t="shared" ref="I6:I25" si="2">IF(G6=0,H6,G6)</f>
        <v>4</v>
      </c>
      <c r="J6" s="307">
        <f t="shared" ref="J6:J25" si="3">IF(F6=0,0,IF(F6&lt;40,"F",IF(F6&lt;50,"D",IF(F6&lt;55,"D+",IF(F6&lt;60,"C-",IF(F6&lt;65,"C",IF(F6&lt;70,"C+",IF(F6&gt;=70,0))))))))</f>
        <v>0</v>
      </c>
      <c r="K6" s="307" t="str">
        <f t="shared" ref="K6:K25" si="4">IF(F6=0,0,IF(F6&lt;70,0,IF(F6&lt;75,"B-",IF(F6&lt;80,"B",IF(F6&lt;85,"B+",IF(F6&lt;90,"A-",IF(F6&lt;=100,"A")))))))</f>
        <v>A</v>
      </c>
      <c r="L6" s="309" t="str">
        <f t="shared" ref="L6:L25" si="5">IF(J6=0,K6,J6)</f>
        <v>A</v>
      </c>
      <c r="M6" s="346">
        <v>60</v>
      </c>
      <c r="N6" s="307">
        <f t="shared" ref="N6:N25" si="6">IF(M6=0,0,IF(M6&lt;40,0,IF(M6&lt;50,1,IF(M6&lt;55,1.333,IF(M6&lt;60,1.666,IF(M6&lt;65,2,IF(M6&lt;70,2.333,IF(M6&gt;=70,0))))))))</f>
        <v>2</v>
      </c>
      <c r="O6" s="307">
        <f t="shared" ref="O6:O25" si="7">IF(M6=0,0,IF(M6&lt;70,0,IF(M6&lt;75,2.666,IF(M6&lt;80,3,IF(M6&lt;85,3.333,IF(M6&lt;90,3.666,IF(M6&lt;=100,4)))))))</f>
        <v>0</v>
      </c>
      <c r="P6" s="308">
        <f t="shared" ref="P6:P25" si="8">IF(N6=0,O6,N6)</f>
        <v>2</v>
      </c>
      <c r="Q6" s="307" t="str">
        <f t="shared" ref="Q6:Q25" si="9">IF(M6=0,0,IF(M6&lt;40,"F",IF(M6&lt;50,"D",IF(M6&lt;55,"D+",IF(M6&lt;60,"C-",IF(M6&lt;65,"C",IF(M6&lt;70,"C+",IF(M6&gt;=70,0))))))))</f>
        <v>C</v>
      </c>
      <c r="R6" s="307">
        <f t="shared" ref="R6:R25" si="10">IF(M6=0,0,IF(M6&lt;70,0,IF(M6&lt;75,"B-",IF(M6&lt;80,"B",IF(M6&lt;85,"B+",IF(M6&lt;90,"A-",IF(M6&lt;=100,"A")))))))</f>
        <v>0</v>
      </c>
      <c r="S6" s="309" t="str">
        <f t="shared" ref="S6:S25" si="11">IF(Q6=0,R6,Q6)</f>
        <v>C</v>
      </c>
      <c r="T6" s="346">
        <v>62</v>
      </c>
      <c r="U6" s="307">
        <f t="shared" ref="U6:U25" si="12">IF(T6=0,0,IF(T6&lt;40,0,IF(T6&lt;50,1,IF(T6&lt;55,1.333,IF(T6&lt;60,1.666,IF(T6&lt;65,2,IF(T6&lt;70,2.333,IF(T6&gt;=70,0))))))))</f>
        <v>2</v>
      </c>
      <c r="V6" s="307">
        <f t="shared" ref="V6:V25" si="13">IF(T6=0,0,IF(T6&lt;70,0,IF(T6&lt;75,2.666,IF(T6&lt;80,3,IF(T6&lt;85,3.333,IF(T6&lt;90,3.666,IF(T6&lt;=100,4)))))))</f>
        <v>0</v>
      </c>
      <c r="W6" s="308">
        <f t="shared" ref="W6:W25" si="14">IF(U6=0,V6,U6)</f>
        <v>2</v>
      </c>
      <c r="X6" s="307" t="str">
        <f t="shared" ref="X6:X25" si="15">IF(T6=0,0,IF(T6&lt;40,"F",IF(T6&lt;50,"D",IF(T6&lt;55,"D+",IF(T6&lt;60,"C-",IF(T6&lt;65,"C",IF(T6&lt;70,"C+",IF(T6&gt;=70,0))))))))</f>
        <v>C</v>
      </c>
      <c r="Y6" s="307">
        <f t="shared" ref="Y6:Y25" si="16">IF(T6=0,0,IF(T6&lt;70,0,IF(T6&lt;75,"B-",IF(T6&lt;80,"B",IF(T6&lt;85,"B+",IF(T6&lt;90,"A-",IF(T6&lt;=100,"A")))))))</f>
        <v>0</v>
      </c>
      <c r="Z6" s="309" t="str">
        <f t="shared" ref="Z6:Z25" si="17">IF(X6=0,Y6,X6)</f>
        <v>C</v>
      </c>
      <c r="AA6" s="346">
        <v>75</v>
      </c>
      <c r="AB6" s="307">
        <f t="shared" ref="AB6:AB25" si="18">IF(AA6=0,0,IF(AA6&lt;40,0,IF(AA6&lt;50,1,IF(AA6&lt;55,1.333,IF(AA6&lt;60,1.666,IF(AA6&lt;65,2,IF(AA6&lt;70,2.333,IF(AA6&gt;=70,0))))))))</f>
        <v>0</v>
      </c>
      <c r="AC6" s="307">
        <f t="shared" ref="AC6:AC25" si="19">IF(AA6=0,0,IF(AA6&lt;70,0,IF(AA6&lt;75,2.666,IF(AA6&lt;80,3,IF(AA6&lt;85,3.333,IF(AA6&lt;90,3.666,IF(AA6&lt;=100,4)))))))</f>
        <v>3</v>
      </c>
      <c r="AD6" s="308">
        <f t="shared" ref="AD6:AD25" si="20">IF(AB6=0,AC6,AB6)</f>
        <v>3</v>
      </c>
      <c r="AE6" s="307">
        <f t="shared" ref="AE6:AE25" si="21">IF(AA6=0,0,IF(AA6&lt;40,"F",IF(AA6&lt;50,"D",IF(AA6&lt;55,"D+",IF(AA6&lt;60,"C-",IF(AA6&lt;65,"C",IF(AA6&lt;70,"C+",IF(AA6&gt;=70,0))))))))</f>
        <v>0</v>
      </c>
      <c r="AF6" s="307" t="str">
        <f t="shared" ref="AF6:AF25" si="22">IF(AA6=0,0,IF(AA6&lt;70,0,IF(AA6&lt;75,"B-",IF(AA6&lt;80,"B",IF(AA6&lt;85,"B+",IF(AA6&lt;90,"A-",IF(AA6&lt;=100,"A")))))))</f>
        <v>B</v>
      </c>
      <c r="AG6" s="309" t="str">
        <f t="shared" ref="AG6:AG25" si="23">IF(AE6=0,AF6,AE6)</f>
        <v>B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33</v>
      </c>
      <c r="ET6" s="46">
        <f t="shared" ref="ET6:ET25" si="122">IF((ES6=0),0,(ROUND((ES6/ER6),3)))</f>
        <v>2.75</v>
      </c>
      <c r="EU6" s="44">
        <f t="shared" ref="EU6:EU25" si="123">IF(ER6=0,0,IF(ET6&lt;=0,"F",IF(ET6&lt;1,"F",IF(ET6&lt;1.333,"D",IF(ET6&lt;1.666,"D+",IF(ET6&lt;2,"C-",IF(ET6&lt;2.333,"C",IF(ET6&gt;=2.333,0))))))))</f>
        <v>0</v>
      </c>
      <c r="EV6" s="44" t="str">
        <f t="shared" ref="EV6:EV25" si="124">IF(ER6=0,0,IF(ET6&lt;2.333,0,IF(ET6&lt;2.666,"C+",IF(ET6&lt;3,"B-",IF(ET6&lt;3.333,"B",IF(ET6&lt;3.666,"B+",IF(ET6&lt;4,"A-",IF(ET6=4,"A"))))))))</f>
        <v>B-</v>
      </c>
      <c r="EW6" s="180" t="str">
        <f t="shared" ref="EW6:EW25" si="125">IF((ER6=0),0,IF(EU6=0,EV6,EU6))</f>
        <v>B-</v>
      </c>
      <c r="EX6" s="49"/>
      <c r="EY6" s="50"/>
      <c r="EZ6" s="51"/>
      <c r="FA6" s="52"/>
    </row>
    <row r="7" spans="1:158" ht="50.1" customHeight="1">
      <c r="A7" s="53">
        <v>2</v>
      </c>
      <c r="B7" s="139" t="s">
        <v>16</v>
      </c>
      <c r="C7" s="138">
        <v>17201032</v>
      </c>
      <c r="D7" s="137" t="s">
        <v>35</v>
      </c>
      <c r="E7" s="136" t="s">
        <v>33</v>
      </c>
      <c r="F7" s="347">
        <v>87</v>
      </c>
      <c r="G7" s="300">
        <f t="shared" si="0"/>
        <v>0</v>
      </c>
      <c r="H7" s="300">
        <f t="shared" si="1"/>
        <v>3.6659999999999999</v>
      </c>
      <c r="I7" s="301">
        <f t="shared" si="2"/>
        <v>3.6659999999999999</v>
      </c>
      <c r="J7" s="300">
        <f t="shared" si="3"/>
        <v>0</v>
      </c>
      <c r="K7" s="300" t="str">
        <f t="shared" si="4"/>
        <v>A-</v>
      </c>
      <c r="L7" s="302" t="str">
        <f t="shared" si="5"/>
        <v>A-</v>
      </c>
      <c r="M7" s="299">
        <v>70</v>
      </c>
      <c r="N7" s="300">
        <f t="shared" si="6"/>
        <v>0</v>
      </c>
      <c r="O7" s="300">
        <f t="shared" si="7"/>
        <v>2.6659999999999999</v>
      </c>
      <c r="P7" s="301">
        <f t="shared" si="8"/>
        <v>2.6659999999999999</v>
      </c>
      <c r="Q7" s="300">
        <f t="shared" si="9"/>
        <v>0</v>
      </c>
      <c r="R7" s="300" t="str">
        <f t="shared" si="10"/>
        <v>B-</v>
      </c>
      <c r="S7" s="302" t="str">
        <f t="shared" si="11"/>
        <v>B-</v>
      </c>
      <c r="T7" s="299">
        <v>65</v>
      </c>
      <c r="U7" s="300">
        <f t="shared" si="12"/>
        <v>2.3330000000000002</v>
      </c>
      <c r="V7" s="300">
        <f t="shared" si="13"/>
        <v>0</v>
      </c>
      <c r="W7" s="301">
        <f t="shared" si="14"/>
        <v>2.3330000000000002</v>
      </c>
      <c r="X7" s="300" t="str">
        <f t="shared" si="15"/>
        <v>C+</v>
      </c>
      <c r="Y7" s="300">
        <f t="shared" si="16"/>
        <v>0</v>
      </c>
      <c r="Z7" s="302" t="str">
        <f t="shared" si="17"/>
        <v>C+</v>
      </c>
      <c r="AA7" s="299">
        <v>60</v>
      </c>
      <c r="AB7" s="300">
        <f t="shared" si="18"/>
        <v>2</v>
      </c>
      <c r="AC7" s="300">
        <f t="shared" si="19"/>
        <v>0</v>
      </c>
      <c r="AD7" s="301">
        <f t="shared" si="20"/>
        <v>2</v>
      </c>
      <c r="AE7" s="300" t="str">
        <f t="shared" si="21"/>
        <v>C</v>
      </c>
      <c r="AF7" s="300">
        <f t="shared" si="22"/>
        <v>0</v>
      </c>
      <c r="AG7" s="302" t="str">
        <f t="shared" si="23"/>
        <v>C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10.664999999999999</v>
      </c>
      <c r="ER7" s="47">
        <f t="shared" si="120"/>
        <v>12</v>
      </c>
      <c r="ES7" s="67">
        <f t="shared" si="121"/>
        <v>31.994999999999997</v>
      </c>
      <c r="ET7" s="68">
        <f t="shared" si="122"/>
        <v>2.6659999999999999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53">
        <v>3</v>
      </c>
      <c r="B8" s="139" t="s">
        <v>16</v>
      </c>
      <c r="C8" s="138">
        <v>17201033</v>
      </c>
      <c r="D8" s="137" t="s">
        <v>34</v>
      </c>
      <c r="E8" s="136" t="s">
        <v>33</v>
      </c>
      <c r="F8" s="347">
        <v>96</v>
      </c>
      <c r="G8" s="300">
        <f t="shared" si="0"/>
        <v>0</v>
      </c>
      <c r="H8" s="300">
        <f t="shared" si="1"/>
        <v>4</v>
      </c>
      <c r="I8" s="301">
        <f t="shared" si="2"/>
        <v>4</v>
      </c>
      <c r="J8" s="300">
        <f t="shared" si="3"/>
        <v>0</v>
      </c>
      <c r="K8" s="300" t="str">
        <f t="shared" si="4"/>
        <v>A</v>
      </c>
      <c r="L8" s="302" t="str">
        <f t="shared" si="5"/>
        <v>A</v>
      </c>
      <c r="M8" s="299">
        <v>87</v>
      </c>
      <c r="N8" s="300">
        <f t="shared" si="6"/>
        <v>0</v>
      </c>
      <c r="O8" s="300">
        <f t="shared" si="7"/>
        <v>3.6659999999999999</v>
      </c>
      <c r="P8" s="301">
        <f t="shared" si="8"/>
        <v>3.6659999999999999</v>
      </c>
      <c r="Q8" s="300">
        <f t="shared" si="9"/>
        <v>0</v>
      </c>
      <c r="R8" s="300" t="str">
        <f t="shared" si="10"/>
        <v>A-</v>
      </c>
      <c r="S8" s="302" t="str">
        <f t="shared" si="11"/>
        <v>A-</v>
      </c>
      <c r="T8" s="299">
        <v>65</v>
      </c>
      <c r="U8" s="300">
        <f t="shared" si="12"/>
        <v>2.3330000000000002</v>
      </c>
      <c r="V8" s="300">
        <f t="shared" si="13"/>
        <v>0</v>
      </c>
      <c r="W8" s="301">
        <f t="shared" si="14"/>
        <v>2.3330000000000002</v>
      </c>
      <c r="X8" s="300" t="str">
        <f t="shared" si="15"/>
        <v>C+</v>
      </c>
      <c r="Y8" s="300">
        <f t="shared" si="16"/>
        <v>0</v>
      </c>
      <c r="Z8" s="302" t="str">
        <f t="shared" si="17"/>
        <v>C+</v>
      </c>
      <c r="AA8" s="299">
        <v>82</v>
      </c>
      <c r="AB8" s="300">
        <f t="shared" si="18"/>
        <v>0</v>
      </c>
      <c r="AC8" s="300">
        <f t="shared" si="19"/>
        <v>3.3330000000000002</v>
      </c>
      <c r="AD8" s="301">
        <f t="shared" si="20"/>
        <v>3.3330000000000002</v>
      </c>
      <c r="AE8" s="300">
        <f t="shared" si="21"/>
        <v>0</v>
      </c>
      <c r="AF8" s="300" t="str">
        <f t="shared" si="22"/>
        <v>B+</v>
      </c>
      <c r="AG8" s="302" t="str">
        <f t="shared" si="23"/>
        <v>B+</v>
      </c>
      <c r="AH8" s="294"/>
      <c r="AI8" s="295">
        <f t="shared" si="24"/>
        <v>0</v>
      </c>
      <c r="AJ8" s="295">
        <f t="shared" si="25"/>
        <v>0</v>
      </c>
      <c r="AK8" s="296">
        <f t="shared" si="26"/>
        <v>0</v>
      </c>
      <c r="AL8" s="295">
        <f t="shared" si="27"/>
        <v>0</v>
      </c>
      <c r="AM8" s="295">
        <f t="shared" si="28"/>
        <v>0</v>
      </c>
      <c r="AN8" s="297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299">
        <v>85</v>
      </c>
      <c r="BD8" s="300">
        <f t="shared" si="42"/>
        <v>0</v>
      </c>
      <c r="BE8" s="300">
        <f t="shared" si="43"/>
        <v>3.6659999999999999</v>
      </c>
      <c r="BF8" s="301">
        <f t="shared" si="44"/>
        <v>3.6659999999999999</v>
      </c>
      <c r="BG8" s="300">
        <f t="shared" si="45"/>
        <v>0</v>
      </c>
      <c r="BH8" s="300" t="str">
        <f t="shared" si="46"/>
        <v>A-</v>
      </c>
      <c r="BI8" s="302" t="str">
        <f t="shared" si="47"/>
        <v>A-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16.998000000000001</v>
      </c>
      <c r="ER8" s="47">
        <f t="shared" si="120"/>
        <v>15</v>
      </c>
      <c r="ES8" s="67">
        <f t="shared" si="121"/>
        <v>50.994</v>
      </c>
      <c r="ET8" s="68">
        <f t="shared" si="122"/>
        <v>3.4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4</v>
      </c>
      <c r="B9" s="139" t="s">
        <v>16</v>
      </c>
      <c r="C9" s="138">
        <v>17201034</v>
      </c>
      <c r="D9" s="137" t="s">
        <v>32</v>
      </c>
      <c r="E9" s="136" t="s">
        <v>31</v>
      </c>
      <c r="F9" s="299" t="s">
        <v>446</v>
      </c>
      <c r="G9" s="300">
        <f t="shared" si="0"/>
        <v>0</v>
      </c>
      <c r="H9" s="300" t="b">
        <f t="shared" si="1"/>
        <v>0</v>
      </c>
      <c r="I9" s="301" t="b">
        <f t="shared" si="2"/>
        <v>0</v>
      </c>
      <c r="J9" s="300">
        <f t="shared" si="3"/>
        <v>0</v>
      </c>
      <c r="K9" s="300" t="b">
        <f t="shared" si="4"/>
        <v>0</v>
      </c>
      <c r="L9" s="302" t="b">
        <f t="shared" si="5"/>
        <v>0</v>
      </c>
      <c r="M9" s="299" t="s">
        <v>446</v>
      </c>
      <c r="N9" s="300">
        <f t="shared" si="6"/>
        <v>0</v>
      </c>
      <c r="O9" s="300" t="b">
        <f t="shared" si="7"/>
        <v>0</v>
      </c>
      <c r="P9" s="301" t="b">
        <f t="shared" si="8"/>
        <v>0</v>
      </c>
      <c r="Q9" s="300">
        <f t="shared" si="9"/>
        <v>0</v>
      </c>
      <c r="R9" s="300" t="b">
        <f t="shared" si="10"/>
        <v>0</v>
      </c>
      <c r="S9" s="302" t="b">
        <f t="shared" si="11"/>
        <v>0</v>
      </c>
      <c r="T9" s="299" t="s">
        <v>446</v>
      </c>
      <c r="U9" s="300">
        <f t="shared" si="12"/>
        <v>0</v>
      </c>
      <c r="V9" s="300" t="b">
        <f t="shared" si="13"/>
        <v>0</v>
      </c>
      <c r="W9" s="301" t="b">
        <f t="shared" si="14"/>
        <v>0</v>
      </c>
      <c r="X9" s="300">
        <f t="shared" si="15"/>
        <v>0</v>
      </c>
      <c r="Y9" s="300" t="b">
        <f t="shared" si="16"/>
        <v>0</v>
      </c>
      <c r="Z9" s="302" t="b">
        <f t="shared" si="17"/>
        <v>0</v>
      </c>
      <c r="AA9" s="294"/>
      <c r="AB9" s="295">
        <f t="shared" si="18"/>
        <v>0</v>
      </c>
      <c r="AC9" s="295">
        <f t="shared" si="19"/>
        <v>0</v>
      </c>
      <c r="AD9" s="296">
        <f t="shared" si="20"/>
        <v>0</v>
      </c>
      <c r="AE9" s="295">
        <f t="shared" si="21"/>
        <v>0</v>
      </c>
      <c r="AF9" s="295">
        <f t="shared" si="22"/>
        <v>0</v>
      </c>
      <c r="AG9" s="297">
        <f t="shared" si="23"/>
        <v>0</v>
      </c>
      <c r="AH9" s="299" t="s">
        <v>446</v>
      </c>
      <c r="AI9" s="300">
        <f t="shared" si="24"/>
        <v>0</v>
      </c>
      <c r="AJ9" s="300" t="b">
        <f t="shared" si="25"/>
        <v>0</v>
      </c>
      <c r="AK9" s="301" t="b">
        <f t="shared" si="26"/>
        <v>0</v>
      </c>
      <c r="AL9" s="300">
        <f t="shared" si="27"/>
        <v>0</v>
      </c>
      <c r="AM9" s="300" t="b">
        <f t="shared" si="28"/>
        <v>0</v>
      </c>
      <c r="AN9" s="302" t="b">
        <f t="shared" si="29"/>
        <v>0</v>
      </c>
      <c r="AO9" s="299" t="s">
        <v>446</v>
      </c>
      <c r="AP9" s="300">
        <f t="shared" si="30"/>
        <v>0</v>
      </c>
      <c r="AQ9" s="300" t="b">
        <f t="shared" si="31"/>
        <v>0</v>
      </c>
      <c r="AR9" s="301" t="b">
        <f t="shared" si="32"/>
        <v>0</v>
      </c>
      <c r="AS9" s="300">
        <f t="shared" si="33"/>
        <v>0</v>
      </c>
      <c r="AT9" s="300" t="b">
        <f t="shared" si="34"/>
        <v>0</v>
      </c>
      <c r="AU9" s="302" t="b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0</v>
      </c>
      <c r="ER9" s="47">
        <f t="shared" si="120"/>
        <v>0</v>
      </c>
      <c r="ES9" s="67">
        <f t="shared" si="121"/>
        <v>0</v>
      </c>
      <c r="ET9" s="68">
        <f t="shared" si="122"/>
        <v>0</v>
      </c>
      <c r="EU9" s="47">
        <f t="shared" si="123"/>
        <v>0</v>
      </c>
      <c r="EV9" s="47">
        <f t="shared" si="124"/>
        <v>0</v>
      </c>
      <c r="EW9" s="48">
        <f t="shared" si="125"/>
        <v>0</v>
      </c>
      <c r="EX9" s="69"/>
      <c r="EY9" s="70"/>
      <c r="EZ9" s="71"/>
      <c r="FA9" s="52"/>
    </row>
    <row r="10" spans="1:158" ht="50.1" customHeight="1">
      <c r="A10" s="53">
        <v>5</v>
      </c>
      <c r="B10" s="139" t="s">
        <v>16</v>
      </c>
      <c r="C10" s="138">
        <v>17201036</v>
      </c>
      <c r="D10" s="137" t="s">
        <v>30</v>
      </c>
      <c r="E10" s="136" t="s">
        <v>28</v>
      </c>
      <c r="F10" s="299">
        <v>82</v>
      </c>
      <c r="G10" s="300">
        <f t="shared" si="0"/>
        <v>0</v>
      </c>
      <c r="H10" s="300">
        <f t="shared" si="1"/>
        <v>3.3330000000000002</v>
      </c>
      <c r="I10" s="301">
        <f t="shared" si="2"/>
        <v>3.3330000000000002</v>
      </c>
      <c r="J10" s="300">
        <f t="shared" si="3"/>
        <v>0</v>
      </c>
      <c r="K10" s="300" t="str">
        <f t="shared" si="4"/>
        <v>B+</v>
      </c>
      <c r="L10" s="302" t="str">
        <f t="shared" si="5"/>
        <v>B+</v>
      </c>
      <c r="M10" s="299">
        <v>41</v>
      </c>
      <c r="N10" s="300">
        <f t="shared" si="6"/>
        <v>1</v>
      </c>
      <c r="O10" s="300">
        <f t="shared" si="7"/>
        <v>0</v>
      </c>
      <c r="P10" s="301">
        <f t="shared" si="8"/>
        <v>1</v>
      </c>
      <c r="Q10" s="300" t="str">
        <f t="shared" si="9"/>
        <v>D</v>
      </c>
      <c r="R10" s="300">
        <f t="shared" si="10"/>
        <v>0</v>
      </c>
      <c r="S10" s="302" t="str">
        <f t="shared" si="11"/>
        <v>D</v>
      </c>
      <c r="T10" s="299">
        <v>45</v>
      </c>
      <c r="U10" s="300">
        <f t="shared" si="12"/>
        <v>1</v>
      </c>
      <c r="V10" s="300">
        <f t="shared" si="13"/>
        <v>0</v>
      </c>
      <c r="W10" s="301">
        <f t="shared" si="14"/>
        <v>1</v>
      </c>
      <c r="X10" s="300" t="str">
        <f t="shared" si="15"/>
        <v>D</v>
      </c>
      <c r="Y10" s="300">
        <f t="shared" si="16"/>
        <v>0</v>
      </c>
      <c r="Z10" s="302" t="str">
        <f t="shared" si="17"/>
        <v>D</v>
      </c>
      <c r="AA10" s="299">
        <v>60</v>
      </c>
      <c r="AB10" s="300">
        <f t="shared" si="18"/>
        <v>2</v>
      </c>
      <c r="AC10" s="300">
        <f t="shared" si="19"/>
        <v>0</v>
      </c>
      <c r="AD10" s="301">
        <f t="shared" si="20"/>
        <v>2</v>
      </c>
      <c r="AE10" s="300" t="str">
        <f t="shared" si="21"/>
        <v>C</v>
      </c>
      <c r="AF10" s="300">
        <f t="shared" si="22"/>
        <v>0</v>
      </c>
      <c r="AG10" s="302" t="str">
        <f t="shared" si="23"/>
        <v>C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299" t="s">
        <v>446</v>
      </c>
      <c r="BD10" s="300">
        <f t="shared" si="42"/>
        <v>0</v>
      </c>
      <c r="BE10" s="300" t="b">
        <f t="shared" si="43"/>
        <v>0</v>
      </c>
      <c r="BF10" s="301" t="b">
        <f t="shared" si="44"/>
        <v>0</v>
      </c>
      <c r="BG10" s="300">
        <f t="shared" si="45"/>
        <v>0</v>
      </c>
      <c r="BH10" s="300" t="b">
        <f t="shared" si="46"/>
        <v>0</v>
      </c>
      <c r="BI10" s="302" t="b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7.3330000000000002</v>
      </c>
      <c r="ER10" s="47">
        <f t="shared" si="120"/>
        <v>12</v>
      </c>
      <c r="ES10" s="67">
        <f t="shared" si="121"/>
        <v>21.999000000000002</v>
      </c>
      <c r="ET10" s="68">
        <f t="shared" si="122"/>
        <v>1.833</v>
      </c>
      <c r="EU10" s="47" t="str">
        <f t="shared" si="123"/>
        <v>C-</v>
      </c>
      <c r="EV10" s="47">
        <f t="shared" si="124"/>
        <v>0</v>
      </c>
      <c r="EW10" s="48" t="str">
        <f t="shared" si="125"/>
        <v>C-</v>
      </c>
      <c r="EX10" s="69"/>
      <c r="EY10" s="70"/>
      <c r="EZ10" s="71"/>
      <c r="FA10" s="52"/>
    </row>
    <row r="11" spans="1:158" ht="50.1" customHeight="1">
      <c r="A11" s="53">
        <v>6</v>
      </c>
      <c r="B11" s="139" t="s">
        <v>16</v>
      </c>
      <c r="C11" s="138">
        <v>17201037</v>
      </c>
      <c r="D11" s="137" t="s">
        <v>29</v>
      </c>
      <c r="E11" s="136" t="s">
        <v>28</v>
      </c>
      <c r="F11" s="299">
        <v>90</v>
      </c>
      <c r="G11" s="300">
        <f t="shared" si="0"/>
        <v>0</v>
      </c>
      <c r="H11" s="300">
        <f t="shared" si="1"/>
        <v>4</v>
      </c>
      <c r="I11" s="301">
        <f t="shared" si="2"/>
        <v>4</v>
      </c>
      <c r="J11" s="300">
        <f t="shared" si="3"/>
        <v>0</v>
      </c>
      <c r="K11" s="300" t="str">
        <f t="shared" si="4"/>
        <v>A</v>
      </c>
      <c r="L11" s="302" t="str">
        <f t="shared" si="5"/>
        <v>A</v>
      </c>
      <c r="M11" s="299">
        <v>33</v>
      </c>
      <c r="N11" s="300">
        <f t="shared" si="6"/>
        <v>0</v>
      </c>
      <c r="O11" s="300">
        <f t="shared" si="7"/>
        <v>0</v>
      </c>
      <c r="P11" s="301">
        <f t="shared" si="8"/>
        <v>0</v>
      </c>
      <c r="Q11" s="300" t="str">
        <f t="shared" si="9"/>
        <v>F</v>
      </c>
      <c r="R11" s="300">
        <f t="shared" si="10"/>
        <v>0</v>
      </c>
      <c r="S11" s="302" t="str">
        <f t="shared" si="11"/>
        <v>F</v>
      </c>
      <c r="T11" s="299">
        <v>60</v>
      </c>
      <c r="U11" s="300">
        <f t="shared" si="12"/>
        <v>2</v>
      </c>
      <c r="V11" s="300">
        <f t="shared" si="13"/>
        <v>0</v>
      </c>
      <c r="W11" s="301">
        <f t="shared" si="14"/>
        <v>2</v>
      </c>
      <c r="X11" s="300" t="str">
        <f t="shared" si="15"/>
        <v>C</v>
      </c>
      <c r="Y11" s="300">
        <f t="shared" si="16"/>
        <v>0</v>
      </c>
      <c r="Z11" s="302" t="str">
        <f t="shared" si="17"/>
        <v>C</v>
      </c>
      <c r="AA11" s="299">
        <v>60</v>
      </c>
      <c r="AB11" s="300">
        <f t="shared" si="18"/>
        <v>2</v>
      </c>
      <c r="AC11" s="300">
        <f t="shared" si="19"/>
        <v>0</v>
      </c>
      <c r="AD11" s="301">
        <f t="shared" si="20"/>
        <v>2</v>
      </c>
      <c r="AE11" s="300" t="str">
        <f t="shared" si="21"/>
        <v>C</v>
      </c>
      <c r="AF11" s="300">
        <f t="shared" si="22"/>
        <v>0</v>
      </c>
      <c r="AG11" s="302" t="str">
        <f t="shared" si="23"/>
        <v>C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299" t="s">
        <v>446</v>
      </c>
      <c r="BD11" s="300">
        <f t="shared" si="42"/>
        <v>0</v>
      </c>
      <c r="BE11" s="300" t="b">
        <f t="shared" si="43"/>
        <v>0</v>
      </c>
      <c r="BF11" s="301" t="b">
        <f t="shared" si="44"/>
        <v>0</v>
      </c>
      <c r="BG11" s="300">
        <f t="shared" si="45"/>
        <v>0</v>
      </c>
      <c r="BH11" s="300" t="b">
        <f t="shared" si="46"/>
        <v>0</v>
      </c>
      <c r="BI11" s="302" t="b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8</v>
      </c>
      <c r="ER11" s="47">
        <f t="shared" si="120"/>
        <v>12</v>
      </c>
      <c r="ES11" s="67">
        <f t="shared" si="121"/>
        <v>24</v>
      </c>
      <c r="ET11" s="68">
        <f t="shared" si="122"/>
        <v>2</v>
      </c>
      <c r="EU11" s="47" t="str">
        <f t="shared" si="123"/>
        <v>C</v>
      </c>
      <c r="EV11" s="47">
        <f t="shared" si="124"/>
        <v>0</v>
      </c>
      <c r="EW11" s="48" t="str">
        <f t="shared" si="125"/>
        <v>C</v>
      </c>
      <c r="EX11" s="69"/>
      <c r="EY11" s="70"/>
      <c r="EZ11" s="71"/>
      <c r="FA11" s="52"/>
    </row>
    <row r="12" spans="1:158" ht="50.1" customHeight="1">
      <c r="A12" s="53">
        <v>7</v>
      </c>
      <c r="B12" s="139" t="s">
        <v>16</v>
      </c>
      <c r="C12" s="138">
        <v>17201038</v>
      </c>
      <c r="D12" s="137" t="s">
        <v>27</v>
      </c>
      <c r="E12" s="136" t="s">
        <v>26</v>
      </c>
      <c r="F12" s="299">
        <v>77</v>
      </c>
      <c r="G12" s="300">
        <f t="shared" si="0"/>
        <v>0</v>
      </c>
      <c r="H12" s="300">
        <f t="shared" si="1"/>
        <v>3</v>
      </c>
      <c r="I12" s="301">
        <f t="shared" si="2"/>
        <v>3</v>
      </c>
      <c r="J12" s="300">
        <f t="shared" si="3"/>
        <v>0</v>
      </c>
      <c r="K12" s="300" t="str">
        <f t="shared" si="4"/>
        <v>B</v>
      </c>
      <c r="L12" s="302" t="str">
        <f t="shared" si="5"/>
        <v>B</v>
      </c>
      <c r="M12" s="299">
        <v>83</v>
      </c>
      <c r="N12" s="300">
        <f t="shared" si="6"/>
        <v>0</v>
      </c>
      <c r="O12" s="300">
        <f t="shared" si="7"/>
        <v>3.3330000000000002</v>
      </c>
      <c r="P12" s="301">
        <f t="shared" si="8"/>
        <v>3.3330000000000002</v>
      </c>
      <c r="Q12" s="300">
        <f t="shared" si="9"/>
        <v>0</v>
      </c>
      <c r="R12" s="300" t="str">
        <f t="shared" si="10"/>
        <v>B+</v>
      </c>
      <c r="S12" s="302" t="str">
        <f t="shared" si="11"/>
        <v>B+</v>
      </c>
      <c r="T12" s="299">
        <v>28</v>
      </c>
      <c r="U12" s="300">
        <f t="shared" si="12"/>
        <v>0</v>
      </c>
      <c r="V12" s="300">
        <f t="shared" si="13"/>
        <v>0</v>
      </c>
      <c r="W12" s="301">
        <f t="shared" si="14"/>
        <v>0</v>
      </c>
      <c r="X12" s="300" t="str">
        <f t="shared" si="15"/>
        <v>F</v>
      </c>
      <c r="Y12" s="300">
        <f t="shared" si="16"/>
        <v>0</v>
      </c>
      <c r="Z12" s="302" t="str">
        <f t="shared" si="17"/>
        <v>F</v>
      </c>
      <c r="AA12" s="299">
        <v>73</v>
      </c>
      <c r="AB12" s="300">
        <f t="shared" si="18"/>
        <v>0</v>
      </c>
      <c r="AC12" s="300">
        <f t="shared" si="19"/>
        <v>2.6659999999999999</v>
      </c>
      <c r="AD12" s="301">
        <f t="shared" si="20"/>
        <v>2.6659999999999999</v>
      </c>
      <c r="AE12" s="300">
        <f t="shared" si="21"/>
        <v>0</v>
      </c>
      <c r="AF12" s="300" t="str">
        <f t="shared" si="22"/>
        <v>B-</v>
      </c>
      <c r="AG12" s="302" t="str">
        <f t="shared" si="23"/>
        <v>B-</v>
      </c>
      <c r="AH12" s="299">
        <v>60</v>
      </c>
      <c r="AI12" s="300">
        <f t="shared" si="24"/>
        <v>2</v>
      </c>
      <c r="AJ12" s="300">
        <f t="shared" si="25"/>
        <v>0</v>
      </c>
      <c r="AK12" s="301">
        <f t="shared" si="26"/>
        <v>2</v>
      </c>
      <c r="AL12" s="300" t="str">
        <f t="shared" si="27"/>
        <v>C</v>
      </c>
      <c r="AM12" s="300">
        <f t="shared" si="28"/>
        <v>0</v>
      </c>
      <c r="AN12" s="302" t="str">
        <f t="shared" si="29"/>
        <v>C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10.999000000000001</v>
      </c>
      <c r="ER12" s="47">
        <f t="shared" si="120"/>
        <v>15</v>
      </c>
      <c r="ES12" s="67">
        <f t="shared" si="121"/>
        <v>32.997</v>
      </c>
      <c r="ET12" s="68">
        <f t="shared" si="122"/>
        <v>2.2000000000000002</v>
      </c>
      <c r="EU12" s="47" t="str">
        <f t="shared" si="123"/>
        <v>C</v>
      </c>
      <c r="EV12" s="47">
        <f t="shared" si="124"/>
        <v>0</v>
      </c>
      <c r="EW12" s="48" t="str">
        <f t="shared" si="125"/>
        <v>C</v>
      </c>
      <c r="EX12" s="69"/>
      <c r="EY12" s="70"/>
      <c r="EZ12" s="71"/>
      <c r="FA12" s="52"/>
    </row>
    <row r="13" spans="1:158" ht="50.1" customHeight="1">
      <c r="A13" s="53">
        <v>8</v>
      </c>
      <c r="B13" s="139" t="s">
        <v>16</v>
      </c>
      <c r="C13" s="138">
        <v>17201039</v>
      </c>
      <c r="D13" s="137" t="s">
        <v>25</v>
      </c>
      <c r="E13" s="136" t="s">
        <v>21</v>
      </c>
      <c r="F13" s="299">
        <v>90</v>
      </c>
      <c r="G13" s="300">
        <f t="shared" si="0"/>
        <v>0</v>
      </c>
      <c r="H13" s="300">
        <f t="shared" si="1"/>
        <v>4</v>
      </c>
      <c r="I13" s="301">
        <f t="shared" si="2"/>
        <v>4</v>
      </c>
      <c r="J13" s="300">
        <f t="shared" si="3"/>
        <v>0</v>
      </c>
      <c r="K13" s="300" t="str">
        <f t="shared" si="4"/>
        <v>A</v>
      </c>
      <c r="L13" s="302" t="str">
        <f t="shared" si="5"/>
        <v>A</v>
      </c>
      <c r="M13" s="299">
        <v>90</v>
      </c>
      <c r="N13" s="300">
        <f t="shared" si="6"/>
        <v>0</v>
      </c>
      <c r="O13" s="300">
        <f t="shared" si="7"/>
        <v>4</v>
      </c>
      <c r="P13" s="301">
        <f t="shared" si="8"/>
        <v>4</v>
      </c>
      <c r="Q13" s="300">
        <f t="shared" si="9"/>
        <v>0</v>
      </c>
      <c r="R13" s="300" t="str">
        <f t="shared" si="10"/>
        <v>A</v>
      </c>
      <c r="S13" s="302" t="str">
        <f t="shared" si="11"/>
        <v>A</v>
      </c>
      <c r="T13" s="299">
        <v>75</v>
      </c>
      <c r="U13" s="300">
        <f t="shared" si="12"/>
        <v>0</v>
      </c>
      <c r="V13" s="300">
        <f t="shared" si="13"/>
        <v>3</v>
      </c>
      <c r="W13" s="301">
        <f t="shared" si="14"/>
        <v>3</v>
      </c>
      <c r="X13" s="300">
        <f t="shared" si="15"/>
        <v>0</v>
      </c>
      <c r="Y13" s="300" t="str">
        <f t="shared" si="16"/>
        <v>B</v>
      </c>
      <c r="Z13" s="302" t="str">
        <f t="shared" si="17"/>
        <v>B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299">
        <v>72</v>
      </c>
      <c r="AI13" s="300">
        <f t="shared" si="24"/>
        <v>0</v>
      </c>
      <c r="AJ13" s="300">
        <f t="shared" si="25"/>
        <v>2.6659999999999999</v>
      </c>
      <c r="AK13" s="301">
        <f t="shared" si="26"/>
        <v>2.6659999999999999</v>
      </c>
      <c r="AL13" s="300">
        <f t="shared" si="27"/>
        <v>0</v>
      </c>
      <c r="AM13" s="300" t="str">
        <f t="shared" si="28"/>
        <v>B-</v>
      </c>
      <c r="AN13" s="302" t="str">
        <f t="shared" si="29"/>
        <v>B-</v>
      </c>
      <c r="AO13" s="299">
        <v>78</v>
      </c>
      <c r="AP13" s="300">
        <f t="shared" si="30"/>
        <v>0</v>
      </c>
      <c r="AQ13" s="300">
        <f t="shared" si="31"/>
        <v>3</v>
      </c>
      <c r="AR13" s="301">
        <f t="shared" si="32"/>
        <v>3</v>
      </c>
      <c r="AS13" s="300">
        <f t="shared" si="33"/>
        <v>0</v>
      </c>
      <c r="AT13" s="300" t="str">
        <f t="shared" si="34"/>
        <v>B</v>
      </c>
      <c r="AU13" s="302" t="str">
        <f t="shared" si="35"/>
        <v>B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16.666</v>
      </c>
      <c r="ER13" s="47">
        <f t="shared" si="120"/>
        <v>15</v>
      </c>
      <c r="ES13" s="67">
        <f t="shared" si="121"/>
        <v>49.997999999999998</v>
      </c>
      <c r="ET13" s="68">
        <f t="shared" si="122"/>
        <v>3.3330000000000002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53">
        <v>9</v>
      </c>
      <c r="B14" s="139" t="s">
        <v>16</v>
      </c>
      <c r="C14" s="138">
        <v>17201040</v>
      </c>
      <c r="D14" s="137" t="s">
        <v>24</v>
      </c>
      <c r="E14" s="136" t="s">
        <v>21</v>
      </c>
      <c r="F14" s="299">
        <v>95</v>
      </c>
      <c r="G14" s="300">
        <f t="shared" si="0"/>
        <v>0</v>
      </c>
      <c r="H14" s="300">
        <f t="shared" si="1"/>
        <v>4</v>
      </c>
      <c r="I14" s="301">
        <f t="shared" si="2"/>
        <v>4</v>
      </c>
      <c r="J14" s="300">
        <f t="shared" si="3"/>
        <v>0</v>
      </c>
      <c r="K14" s="300" t="str">
        <f t="shared" si="4"/>
        <v>A</v>
      </c>
      <c r="L14" s="302" t="str">
        <f t="shared" si="5"/>
        <v>A</v>
      </c>
      <c r="M14" s="299">
        <v>92</v>
      </c>
      <c r="N14" s="300">
        <f t="shared" si="6"/>
        <v>0</v>
      </c>
      <c r="O14" s="300">
        <f t="shared" si="7"/>
        <v>4</v>
      </c>
      <c r="P14" s="301">
        <f t="shared" si="8"/>
        <v>4</v>
      </c>
      <c r="Q14" s="300">
        <f t="shared" si="9"/>
        <v>0</v>
      </c>
      <c r="R14" s="300" t="str">
        <f t="shared" si="10"/>
        <v>A</v>
      </c>
      <c r="S14" s="302" t="str">
        <f t="shared" si="11"/>
        <v>A</v>
      </c>
      <c r="T14" s="299">
        <v>61</v>
      </c>
      <c r="U14" s="300">
        <f t="shared" si="12"/>
        <v>2</v>
      </c>
      <c r="V14" s="300">
        <f t="shared" si="13"/>
        <v>0</v>
      </c>
      <c r="W14" s="301">
        <f t="shared" si="14"/>
        <v>2</v>
      </c>
      <c r="X14" s="300" t="str">
        <f t="shared" si="15"/>
        <v>C</v>
      </c>
      <c r="Y14" s="300">
        <f t="shared" si="16"/>
        <v>0</v>
      </c>
      <c r="Z14" s="302" t="str">
        <f t="shared" si="17"/>
        <v>C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299">
        <v>67</v>
      </c>
      <c r="AI14" s="300">
        <f t="shared" si="24"/>
        <v>2.3330000000000002</v>
      </c>
      <c r="AJ14" s="300">
        <f t="shared" si="25"/>
        <v>0</v>
      </c>
      <c r="AK14" s="301">
        <f t="shared" si="26"/>
        <v>2.3330000000000002</v>
      </c>
      <c r="AL14" s="300" t="str">
        <f t="shared" si="27"/>
        <v>C+</v>
      </c>
      <c r="AM14" s="300">
        <f t="shared" si="28"/>
        <v>0</v>
      </c>
      <c r="AN14" s="302" t="str">
        <f t="shared" si="29"/>
        <v>C+</v>
      </c>
      <c r="AO14" s="299">
        <v>60</v>
      </c>
      <c r="AP14" s="300">
        <f t="shared" si="30"/>
        <v>2</v>
      </c>
      <c r="AQ14" s="300">
        <f t="shared" si="31"/>
        <v>0</v>
      </c>
      <c r="AR14" s="301">
        <f t="shared" si="32"/>
        <v>2</v>
      </c>
      <c r="AS14" s="300" t="str">
        <f t="shared" si="33"/>
        <v>C</v>
      </c>
      <c r="AT14" s="300">
        <f t="shared" si="34"/>
        <v>0</v>
      </c>
      <c r="AU14" s="302" t="str">
        <f t="shared" si="35"/>
        <v>C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14.333</v>
      </c>
      <c r="ER14" s="47">
        <f t="shared" si="120"/>
        <v>15</v>
      </c>
      <c r="ES14" s="67">
        <f t="shared" si="121"/>
        <v>42.999000000000002</v>
      </c>
      <c r="ET14" s="68">
        <f t="shared" si="122"/>
        <v>2.867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53">
        <v>10</v>
      </c>
      <c r="B15" s="139" t="s">
        <v>16</v>
      </c>
      <c r="C15" s="138">
        <v>17201041</v>
      </c>
      <c r="D15" s="137" t="s">
        <v>23</v>
      </c>
      <c r="E15" s="136" t="s">
        <v>21</v>
      </c>
      <c r="F15" s="299">
        <v>95</v>
      </c>
      <c r="G15" s="300">
        <f t="shared" si="0"/>
        <v>0</v>
      </c>
      <c r="H15" s="300">
        <f t="shared" si="1"/>
        <v>4</v>
      </c>
      <c r="I15" s="301">
        <f t="shared" si="2"/>
        <v>4</v>
      </c>
      <c r="J15" s="300">
        <f t="shared" si="3"/>
        <v>0</v>
      </c>
      <c r="K15" s="300" t="str">
        <f t="shared" si="4"/>
        <v>A</v>
      </c>
      <c r="L15" s="302" t="str">
        <f t="shared" si="5"/>
        <v>A</v>
      </c>
      <c r="M15" s="299">
        <v>96</v>
      </c>
      <c r="N15" s="300">
        <f t="shared" si="6"/>
        <v>0</v>
      </c>
      <c r="O15" s="300">
        <f t="shared" si="7"/>
        <v>4</v>
      </c>
      <c r="P15" s="301">
        <f t="shared" si="8"/>
        <v>4</v>
      </c>
      <c r="Q15" s="300">
        <f t="shared" si="9"/>
        <v>0</v>
      </c>
      <c r="R15" s="300" t="str">
        <f t="shared" si="10"/>
        <v>A</v>
      </c>
      <c r="S15" s="302" t="str">
        <f t="shared" si="11"/>
        <v>A</v>
      </c>
      <c r="T15" s="299">
        <v>68</v>
      </c>
      <c r="U15" s="300">
        <f t="shared" si="12"/>
        <v>2.3330000000000002</v>
      </c>
      <c r="V15" s="300">
        <f t="shared" si="13"/>
        <v>0</v>
      </c>
      <c r="W15" s="301">
        <f t="shared" si="14"/>
        <v>2.3330000000000002</v>
      </c>
      <c r="X15" s="300" t="str">
        <f t="shared" si="15"/>
        <v>C+</v>
      </c>
      <c r="Y15" s="300">
        <f t="shared" si="16"/>
        <v>0</v>
      </c>
      <c r="Z15" s="302" t="str">
        <f t="shared" si="17"/>
        <v>C+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299">
        <v>73</v>
      </c>
      <c r="AI15" s="59">
        <f t="shared" si="24"/>
        <v>0</v>
      </c>
      <c r="AJ15" s="60">
        <f t="shared" si="25"/>
        <v>2.6659999999999999</v>
      </c>
      <c r="AK15" s="301">
        <f t="shared" si="26"/>
        <v>2.6659999999999999</v>
      </c>
      <c r="AL15" s="300">
        <f t="shared" si="27"/>
        <v>0</v>
      </c>
      <c r="AM15" s="300" t="str">
        <f t="shared" si="28"/>
        <v>B-</v>
      </c>
      <c r="AN15" s="302" t="str">
        <f t="shared" si="29"/>
        <v>B-</v>
      </c>
      <c r="AO15" s="299">
        <v>87</v>
      </c>
      <c r="AP15" s="300">
        <f t="shared" si="30"/>
        <v>0</v>
      </c>
      <c r="AQ15" s="300">
        <f t="shared" si="31"/>
        <v>3.6659999999999999</v>
      </c>
      <c r="AR15" s="301">
        <f t="shared" si="32"/>
        <v>3.6659999999999999</v>
      </c>
      <c r="AS15" s="300">
        <f t="shared" si="33"/>
        <v>0</v>
      </c>
      <c r="AT15" s="300" t="str">
        <f t="shared" si="34"/>
        <v>A-</v>
      </c>
      <c r="AU15" s="302" t="str">
        <f t="shared" si="35"/>
        <v>A-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16.664999999999999</v>
      </c>
      <c r="ER15" s="47">
        <f t="shared" si="120"/>
        <v>15</v>
      </c>
      <c r="ES15" s="67">
        <f t="shared" si="121"/>
        <v>49.994999999999997</v>
      </c>
      <c r="ET15" s="68">
        <f t="shared" si="122"/>
        <v>3.3330000000000002</v>
      </c>
      <c r="EU15" s="47">
        <f t="shared" si="123"/>
        <v>0</v>
      </c>
      <c r="EV15" s="47" t="str">
        <f t="shared" si="124"/>
        <v>B+</v>
      </c>
      <c r="EW15" s="48" t="str">
        <f t="shared" si="125"/>
        <v>B+</v>
      </c>
      <c r="EX15" s="69"/>
      <c r="EY15" s="70"/>
      <c r="EZ15" s="71"/>
      <c r="FA15" s="52"/>
    </row>
    <row r="16" spans="1:158" ht="50.1" customHeight="1">
      <c r="A16" s="53">
        <v>11</v>
      </c>
      <c r="B16" s="139" t="s">
        <v>16</v>
      </c>
      <c r="C16" s="138">
        <v>17201042</v>
      </c>
      <c r="D16" s="137" t="s">
        <v>22</v>
      </c>
      <c r="E16" s="136" t="s">
        <v>21</v>
      </c>
      <c r="F16" s="299">
        <v>98</v>
      </c>
      <c r="G16" s="300">
        <f t="shared" si="0"/>
        <v>0</v>
      </c>
      <c r="H16" s="300">
        <f t="shared" si="1"/>
        <v>4</v>
      </c>
      <c r="I16" s="301">
        <f t="shared" si="2"/>
        <v>4</v>
      </c>
      <c r="J16" s="300">
        <f t="shared" si="3"/>
        <v>0</v>
      </c>
      <c r="K16" s="300" t="str">
        <f t="shared" si="4"/>
        <v>A</v>
      </c>
      <c r="L16" s="302" t="str">
        <f t="shared" si="5"/>
        <v>A</v>
      </c>
      <c r="M16" s="299">
        <v>71</v>
      </c>
      <c r="N16" s="300">
        <f t="shared" si="6"/>
        <v>0</v>
      </c>
      <c r="O16" s="300">
        <f t="shared" si="7"/>
        <v>2.6659999999999999</v>
      </c>
      <c r="P16" s="301">
        <f t="shared" si="8"/>
        <v>2.6659999999999999</v>
      </c>
      <c r="Q16" s="300">
        <f t="shared" si="9"/>
        <v>0</v>
      </c>
      <c r="R16" s="300" t="str">
        <f t="shared" si="10"/>
        <v>B-</v>
      </c>
      <c r="S16" s="302" t="str">
        <f t="shared" si="11"/>
        <v>B-</v>
      </c>
      <c r="T16" s="299">
        <v>82</v>
      </c>
      <c r="U16" s="300">
        <f t="shared" si="12"/>
        <v>0</v>
      </c>
      <c r="V16" s="300">
        <f t="shared" si="13"/>
        <v>3.3330000000000002</v>
      </c>
      <c r="W16" s="301">
        <f t="shared" si="14"/>
        <v>3.3330000000000002</v>
      </c>
      <c r="X16" s="300">
        <f t="shared" si="15"/>
        <v>0</v>
      </c>
      <c r="Y16" s="300" t="str">
        <f t="shared" si="16"/>
        <v>B+</v>
      </c>
      <c r="Z16" s="302" t="str">
        <f t="shared" si="17"/>
        <v>B+</v>
      </c>
      <c r="AA16" s="299">
        <v>80</v>
      </c>
      <c r="AB16" s="300">
        <f t="shared" si="18"/>
        <v>0</v>
      </c>
      <c r="AC16" s="300">
        <f t="shared" si="19"/>
        <v>3.3330000000000002</v>
      </c>
      <c r="AD16" s="301">
        <f t="shared" si="20"/>
        <v>3.3330000000000002</v>
      </c>
      <c r="AE16" s="300">
        <f t="shared" si="21"/>
        <v>0</v>
      </c>
      <c r="AF16" s="300" t="str">
        <f t="shared" si="22"/>
        <v>B+</v>
      </c>
      <c r="AG16" s="302" t="str">
        <f t="shared" si="23"/>
        <v>B+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299">
        <v>75</v>
      </c>
      <c r="BD16" s="300">
        <f t="shared" si="42"/>
        <v>0</v>
      </c>
      <c r="BE16" s="300">
        <f t="shared" si="43"/>
        <v>3</v>
      </c>
      <c r="BF16" s="301">
        <f t="shared" si="44"/>
        <v>3</v>
      </c>
      <c r="BG16" s="300">
        <f t="shared" si="45"/>
        <v>0</v>
      </c>
      <c r="BH16" s="300" t="str">
        <f t="shared" si="46"/>
        <v>B</v>
      </c>
      <c r="BI16" s="302" t="str">
        <f t="shared" si="47"/>
        <v>B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16.332000000000001</v>
      </c>
      <c r="ER16" s="47">
        <f t="shared" si="120"/>
        <v>15</v>
      </c>
      <c r="ES16" s="67">
        <f t="shared" si="121"/>
        <v>48.996000000000002</v>
      </c>
      <c r="ET16" s="68">
        <f t="shared" si="122"/>
        <v>3.266</v>
      </c>
      <c r="EU16" s="47">
        <f t="shared" si="123"/>
        <v>0</v>
      </c>
      <c r="EV16" s="47" t="str">
        <f t="shared" si="124"/>
        <v>B</v>
      </c>
      <c r="EW16" s="48" t="str">
        <f t="shared" si="125"/>
        <v>B</v>
      </c>
      <c r="EX16" s="69"/>
      <c r="EY16" s="70"/>
      <c r="EZ16" s="71"/>
      <c r="FA16" s="52"/>
    </row>
    <row r="17" spans="1:157" ht="50.1" customHeight="1">
      <c r="A17" s="53">
        <v>12</v>
      </c>
      <c r="B17" s="139" t="s">
        <v>16</v>
      </c>
      <c r="C17" s="138">
        <v>17201044</v>
      </c>
      <c r="D17" s="137" t="s">
        <v>20</v>
      </c>
      <c r="E17" s="136" t="s">
        <v>19</v>
      </c>
      <c r="F17" s="299">
        <v>83</v>
      </c>
      <c r="G17" s="300">
        <f t="shared" si="0"/>
        <v>0</v>
      </c>
      <c r="H17" s="300">
        <f t="shared" si="1"/>
        <v>3.3330000000000002</v>
      </c>
      <c r="I17" s="301">
        <f t="shared" si="2"/>
        <v>3.3330000000000002</v>
      </c>
      <c r="J17" s="300">
        <f t="shared" si="3"/>
        <v>0</v>
      </c>
      <c r="K17" s="300" t="str">
        <f t="shared" si="4"/>
        <v>B+</v>
      </c>
      <c r="L17" s="302" t="str">
        <f t="shared" si="5"/>
        <v>B+</v>
      </c>
      <c r="M17" s="299">
        <v>84</v>
      </c>
      <c r="N17" s="300">
        <f t="shared" si="6"/>
        <v>0</v>
      </c>
      <c r="O17" s="300">
        <f t="shared" si="7"/>
        <v>3.3330000000000002</v>
      </c>
      <c r="P17" s="301">
        <f t="shared" si="8"/>
        <v>3.3330000000000002</v>
      </c>
      <c r="Q17" s="300">
        <f t="shared" si="9"/>
        <v>0</v>
      </c>
      <c r="R17" s="300" t="str">
        <f t="shared" si="10"/>
        <v>B+</v>
      </c>
      <c r="S17" s="302" t="str">
        <f t="shared" si="11"/>
        <v>B+</v>
      </c>
      <c r="T17" s="299">
        <v>60</v>
      </c>
      <c r="U17" s="300">
        <f t="shared" si="12"/>
        <v>2</v>
      </c>
      <c r="V17" s="300">
        <f t="shared" si="13"/>
        <v>0</v>
      </c>
      <c r="W17" s="301">
        <f t="shared" si="14"/>
        <v>2</v>
      </c>
      <c r="X17" s="300" t="str">
        <f t="shared" si="15"/>
        <v>C</v>
      </c>
      <c r="Y17" s="300">
        <f t="shared" si="16"/>
        <v>0</v>
      </c>
      <c r="Z17" s="302" t="str">
        <f t="shared" si="17"/>
        <v>C</v>
      </c>
      <c r="AA17" s="299">
        <v>70</v>
      </c>
      <c r="AB17" s="300">
        <f t="shared" si="18"/>
        <v>0</v>
      </c>
      <c r="AC17" s="300">
        <f t="shared" si="19"/>
        <v>2.6659999999999999</v>
      </c>
      <c r="AD17" s="301">
        <f t="shared" si="20"/>
        <v>2.6659999999999999</v>
      </c>
      <c r="AE17" s="300">
        <f t="shared" si="21"/>
        <v>0</v>
      </c>
      <c r="AF17" s="300" t="str">
        <f t="shared" si="22"/>
        <v>B-</v>
      </c>
      <c r="AG17" s="302" t="str">
        <f t="shared" si="23"/>
        <v>B-</v>
      </c>
      <c r="AH17" s="299">
        <v>60</v>
      </c>
      <c r="AI17" s="300">
        <f t="shared" si="24"/>
        <v>2</v>
      </c>
      <c r="AJ17" s="300">
        <f t="shared" si="25"/>
        <v>0</v>
      </c>
      <c r="AK17" s="301">
        <f t="shared" si="26"/>
        <v>2</v>
      </c>
      <c r="AL17" s="300" t="str">
        <f t="shared" si="27"/>
        <v>C</v>
      </c>
      <c r="AM17" s="300">
        <f t="shared" si="28"/>
        <v>0</v>
      </c>
      <c r="AN17" s="302" t="str">
        <f t="shared" si="29"/>
        <v>C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13.332000000000001</v>
      </c>
      <c r="ER17" s="47">
        <f t="shared" si="120"/>
        <v>15</v>
      </c>
      <c r="ES17" s="67">
        <f t="shared" si="121"/>
        <v>39.996000000000002</v>
      </c>
      <c r="ET17" s="68">
        <f t="shared" si="122"/>
        <v>2.6659999999999999</v>
      </c>
      <c r="EU17" s="47">
        <f t="shared" si="123"/>
        <v>0</v>
      </c>
      <c r="EV17" s="47" t="str">
        <f t="shared" si="124"/>
        <v>B-</v>
      </c>
      <c r="EW17" s="48" t="str">
        <f t="shared" si="125"/>
        <v>B-</v>
      </c>
      <c r="EX17" s="69"/>
      <c r="EY17" s="70"/>
      <c r="EZ17" s="71"/>
      <c r="FA17" s="52"/>
    </row>
    <row r="18" spans="1:157" ht="50.1" customHeight="1">
      <c r="A18" s="53">
        <v>13</v>
      </c>
      <c r="B18" s="139" t="s">
        <v>16</v>
      </c>
      <c r="C18" s="138">
        <v>17201045</v>
      </c>
      <c r="D18" s="137" t="s">
        <v>18</v>
      </c>
      <c r="E18" s="136" t="s">
        <v>17</v>
      </c>
      <c r="F18" s="299">
        <v>81</v>
      </c>
      <c r="G18" s="300">
        <f t="shared" si="0"/>
        <v>0</v>
      </c>
      <c r="H18" s="300">
        <f t="shared" si="1"/>
        <v>3.3330000000000002</v>
      </c>
      <c r="I18" s="301">
        <f t="shared" si="2"/>
        <v>3.3330000000000002</v>
      </c>
      <c r="J18" s="300">
        <f t="shared" si="3"/>
        <v>0</v>
      </c>
      <c r="K18" s="300" t="str">
        <f t="shared" si="4"/>
        <v>B+</v>
      </c>
      <c r="L18" s="302" t="str">
        <f t="shared" si="5"/>
        <v>B+</v>
      </c>
      <c r="M18" s="299">
        <v>67</v>
      </c>
      <c r="N18" s="300">
        <f t="shared" si="6"/>
        <v>2.3330000000000002</v>
      </c>
      <c r="O18" s="300">
        <f t="shared" si="7"/>
        <v>0</v>
      </c>
      <c r="P18" s="301">
        <f t="shared" si="8"/>
        <v>2.3330000000000002</v>
      </c>
      <c r="Q18" s="300" t="str">
        <f t="shared" si="9"/>
        <v>C+</v>
      </c>
      <c r="R18" s="300">
        <f t="shared" si="10"/>
        <v>0</v>
      </c>
      <c r="S18" s="302" t="str">
        <f t="shared" si="11"/>
        <v>C+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299">
        <v>67</v>
      </c>
      <c r="AI18" s="300">
        <f t="shared" si="24"/>
        <v>2.3330000000000002</v>
      </c>
      <c r="AJ18" s="300">
        <f t="shared" si="25"/>
        <v>0</v>
      </c>
      <c r="AK18" s="301">
        <f t="shared" si="26"/>
        <v>2.3330000000000002</v>
      </c>
      <c r="AL18" s="300" t="str">
        <f t="shared" si="27"/>
        <v>C+</v>
      </c>
      <c r="AM18" s="300">
        <f t="shared" si="28"/>
        <v>0</v>
      </c>
      <c r="AN18" s="302" t="str">
        <f t="shared" si="29"/>
        <v>C+</v>
      </c>
      <c r="AO18" s="299">
        <v>47</v>
      </c>
      <c r="AP18" s="300">
        <f t="shared" si="30"/>
        <v>1</v>
      </c>
      <c r="AQ18" s="300">
        <f t="shared" si="31"/>
        <v>0</v>
      </c>
      <c r="AR18" s="301">
        <f t="shared" si="32"/>
        <v>1</v>
      </c>
      <c r="AS18" s="300" t="str">
        <f t="shared" si="33"/>
        <v>D</v>
      </c>
      <c r="AT18" s="300">
        <f t="shared" si="34"/>
        <v>0</v>
      </c>
      <c r="AU18" s="302" t="str">
        <f t="shared" si="35"/>
        <v>D</v>
      </c>
      <c r="AV18" s="299">
        <v>79</v>
      </c>
      <c r="AW18" s="300">
        <f t="shared" si="36"/>
        <v>0</v>
      </c>
      <c r="AX18" s="300">
        <f t="shared" si="37"/>
        <v>3</v>
      </c>
      <c r="AY18" s="301">
        <f t="shared" si="38"/>
        <v>3</v>
      </c>
      <c r="AZ18" s="300">
        <f t="shared" si="39"/>
        <v>0</v>
      </c>
      <c r="BA18" s="300" t="str">
        <f t="shared" si="40"/>
        <v>B</v>
      </c>
      <c r="BB18" s="302" t="str">
        <f t="shared" si="41"/>
        <v>B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11.999000000000001</v>
      </c>
      <c r="ER18" s="47">
        <f t="shared" si="120"/>
        <v>15</v>
      </c>
      <c r="ES18" s="67">
        <f t="shared" si="121"/>
        <v>35.997</v>
      </c>
      <c r="ET18" s="68">
        <f t="shared" si="122"/>
        <v>2.4</v>
      </c>
      <c r="EU18" s="47">
        <f t="shared" si="123"/>
        <v>0</v>
      </c>
      <c r="EV18" s="47" t="str">
        <f t="shared" si="124"/>
        <v>C+</v>
      </c>
      <c r="EW18" s="48" t="str">
        <f t="shared" si="125"/>
        <v>C+</v>
      </c>
      <c r="EX18" s="69"/>
      <c r="EY18" s="70"/>
      <c r="EZ18" s="71"/>
      <c r="FA18" s="52"/>
    </row>
    <row r="19" spans="1:157" ht="50.1" customHeight="1" thickBot="1">
      <c r="A19" s="73">
        <v>14</v>
      </c>
      <c r="B19" s="190" t="s">
        <v>16</v>
      </c>
      <c r="C19" s="191">
        <v>17201046</v>
      </c>
      <c r="D19" s="192" t="s">
        <v>15</v>
      </c>
      <c r="E19" s="193" t="s">
        <v>14</v>
      </c>
      <c r="F19" s="303">
        <v>93</v>
      </c>
      <c r="G19" s="304">
        <f t="shared" si="0"/>
        <v>0</v>
      </c>
      <c r="H19" s="304">
        <f t="shared" si="1"/>
        <v>4</v>
      </c>
      <c r="I19" s="305">
        <f t="shared" si="2"/>
        <v>4</v>
      </c>
      <c r="J19" s="304">
        <f t="shared" si="3"/>
        <v>0</v>
      </c>
      <c r="K19" s="304" t="str">
        <f t="shared" si="4"/>
        <v>A</v>
      </c>
      <c r="L19" s="306" t="str">
        <f t="shared" si="5"/>
        <v>A</v>
      </c>
      <c r="M19" s="303">
        <v>84</v>
      </c>
      <c r="N19" s="304">
        <f t="shared" si="6"/>
        <v>0</v>
      </c>
      <c r="O19" s="304">
        <f t="shared" si="7"/>
        <v>3.3330000000000002</v>
      </c>
      <c r="P19" s="305">
        <f t="shared" si="8"/>
        <v>3.3330000000000002</v>
      </c>
      <c r="Q19" s="304">
        <f t="shared" si="9"/>
        <v>0</v>
      </c>
      <c r="R19" s="304" t="str">
        <f t="shared" si="10"/>
        <v>B+</v>
      </c>
      <c r="S19" s="306" t="str">
        <f t="shared" si="11"/>
        <v>B+</v>
      </c>
      <c r="T19" s="303">
        <v>75</v>
      </c>
      <c r="U19" s="304">
        <f t="shared" si="12"/>
        <v>0</v>
      </c>
      <c r="V19" s="304">
        <f t="shared" si="13"/>
        <v>3</v>
      </c>
      <c r="W19" s="305">
        <f t="shared" si="14"/>
        <v>3</v>
      </c>
      <c r="X19" s="304">
        <f t="shared" si="15"/>
        <v>0</v>
      </c>
      <c r="Y19" s="304" t="str">
        <f t="shared" si="16"/>
        <v>B</v>
      </c>
      <c r="Z19" s="306" t="str">
        <f t="shared" si="17"/>
        <v>B</v>
      </c>
      <c r="AA19" s="303">
        <v>71</v>
      </c>
      <c r="AB19" s="304">
        <f t="shared" si="18"/>
        <v>0</v>
      </c>
      <c r="AC19" s="304">
        <f t="shared" si="19"/>
        <v>2.6659999999999999</v>
      </c>
      <c r="AD19" s="305">
        <f t="shared" si="20"/>
        <v>2.6659999999999999</v>
      </c>
      <c r="AE19" s="304">
        <f t="shared" si="21"/>
        <v>0</v>
      </c>
      <c r="AF19" s="304" t="str">
        <f t="shared" si="22"/>
        <v>B-</v>
      </c>
      <c r="AG19" s="306" t="str">
        <f t="shared" si="23"/>
        <v>B-</v>
      </c>
      <c r="AH19" s="78"/>
      <c r="AI19" s="79">
        <f t="shared" si="24"/>
        <v>0</v>
      </c>
      <c r="AJ19" s="80">
        <f t="shared" si="25"/>
        <v>0</v>
      </c>
      <c r="AK19" s="81">
        <f t="shared" si="26"/>
        <v>0</v>
      </c>
      <c r="AL19" s="82">
        <f t="shared" si="27"/>
        <v>0</v>
      </c>
      <c r="AM19" s="83">
        <f t="shared" si="28"/>
        <v>0</v>
      </c>
      <c r="AN19" s="84">
        <f t="shared" si="29"/>
        <v>0</v>
      </c>
      <c r="AO19" s="78"/>
      <c r="AP19" s="79">
        <f t="shared" si="30"/>
        <v>0</v>
      </c>
      <c r="AQ19" s="80">
        <f t="shared" si="31"/>
        <v>0</v>
      </c>
      <c r="AR19" s="81">
        <f t="shared" si="32"/>
        <v>0</v>
      </c>
      <c r="AS19" s="82">
        <f t="shared" si="33"/>
        <v>0</v>
      </c>
      <c r="AT19" s="83">
        <f t="shared" si="34"/>
        <v>0</v>
      </c>
      <c r="AU19" s="84">
        <f t="shared" si="35"/>
        <v>0</v>
      </c>
      <c r="AV19" s="78"/>
      <c r="AW19" s="79">
        <f t="shared" si="36"/>
        <v>0</v>
      </c>
      <c r="AX19" s="80">
        <f t="shared" si="37"/>
        <v>0</v>
      </c>
      <c r="AY19" s="81">
        <f t="shared" si="38"/>
        <v>0</v>
      </c>
      <c r="AZ19" s="82">
        <f t="shared" si="39"/>
        <v>0</v>
      </c>
      <c r="BA19" s="83">
        <f t="shared" si="40"/>
        <v>0</v>
      </c>
      <c r="BB19" s="84">
        <f t="shared" si="41"/>
        <v>0</v>
      </c>
      <c r="BC19" s="303">
        <v>77</v>
      </c>
      <c r="BD19" s="304">
        <f t="shared" si="42"/>
        <v>0</v>
      </c>
      <c r="BE19" s="304">
        <f t="shared" si="43"/>
        <v>3</v>
      </c>
      <c r="BF19" s="305">
        <f t="shared" si="44"/>
        <v>3</v>
      </c>
      <c r="BG19" s="304">
        <f t="shared" si="45"/>
        <v>0</v>
      </c>
      <c r="BH19" s="304" t="str">
        <f t="shared" si="46"/>
        <v>B</v>
      </c>
      <c r="BI19" s="306" t="str">
        <f t="shared" si="47"/>
        <v>B</v>
      </c>
      <c r="BJ19" s="78"/>
      <c r="BK19" s="79">
        <f t="shared" si="48"/>
        <v>0</v>
      </c>
      <c r="BL19" s="80">
        <f t="shared" si="49"/>
        <v>0</v>
      </c>
      <c r="BM19" s="81">
        <f t="shared" si="50"/>
        <v>0</v>
      </c>
      <c r="BN19" s="82">
        <f t="shared" si="51"/>
        <v>0</v>
      </c>
      <c r="BO19" s="83">
        <f t="shared" si="52"/>
        <v>0</v>
      </c>
      <c r="BP19" s="84">
        <f t="shared" si="53"/>
        <v>0</v>
      </c>
      <c r="BQ19" s="78"/>
      <c r="BR19" s="79">
        <f t="shared" si="54"/>
        <v>0</v>
      </c>
      <c r="BS19" s="80">
        <f t="shared" si="55"/>
        <v>0</v>
      </c>
      <c r="BT19" s="81">
        <f t="shared" si="56"/>
        <v>0</v>
      </c>
      <c r="BU19" s="82">
        <f t="shared" si="57"/>
        <v>0</v>
      </c>
      <c r="BV19" s="83">
        <f t="shared" si="58"/>
        <v>0</v>
      </c>
      <c r="BW19" s="84">
        <f t="shared" si="59"/>
        <v>0</v>
      </c>
      <c r="BX19" s="78"/>
      <c r="BY19" s="79">
        <f t="shared" si="60"/>
        <v>0</v>
      </c>
      <c r="BZ19" s="80">
        <f t="shared" si="61"/>
        <v>0</v>
      </c>
      <c r="CA19" s="81">
        <f t="shared" si="62"/>
        <v>0</v>
      </c>
      <c r="CB19" s="82">
        <f t="shared" si="63"/>
        <v>0</v>
      </c>
      <c r="CC19" s="83">
        <f t="shared" si="64"/>
        <v>0</v>
      </c>
      <c r="CD19" s="84">
        <f t="shared" si="65"/>
        <v>0</v>
      </c>
      <c r="CE19" s="78"/>
      <c r="CF19" s="79">
        <f t="shared" si="66"/>
        <v>0</v>
      </c>
      <c r="CG19" s="80">
        <f t="shared" si="67"/>
        <v>0</v>
      </c>
      <c r="CH19" s="81">
        <f t="shared" si="68"/>
        <v>0</v>
      </c>
      <c r="CI19" s="82">
        <f t="shared" si="69"/>
        <v>0</v>
      </c>
      <c r="CJ19" s="83">
        <f t="shared" si="70"/>
        <v>0</v>
      </c>
      <c r="CK19" s="84">
        <f t="shared" si="71"/>
        <v>0</v>
      </c>
      <c r="CL19" s="78"/>
      <c r="CM19" s="79">
        <f t="shared" si="72"/>
        <v>0</v>
      </c>
      <c r="CN19" s="80">
        <f t="shared" si="73"/>
        <v>0</v>
      </c>
      <c r="CO19" s="81">
        <f t="shared" si="74"/>
        <v>0</v>
      </c>
      <c r="CP19" s="82">
        <f t="shared" si="75"/>
        <v>0</v>
      </c>
      <c r="CQ19" s="83">
        <f t="shared" si="76"/>
        <v>0</v>
      </c>
      <c r="CR19" s="84">
        <f t="shared" si="77"/>
        <v>0</v>
      </c>
      <c r="CS19" s="78"/>
      <c r="CT19" s="79">
        <f t="shared" si="78"/>
        <v>0</v>
      </c>
      <c r="CU19" s="80">
        <f t="shared" si="79"/>
        <v>0</v>
      </c>
      <c r="CV19" s="81">
        <f t="shared" si="80"/>
        <v>0</v>
      </c>
      <c r="CW19" s="82">
        <f t="shared" si="81"/>
        <v>0</v>
      </c>
      <c r="CX19" s="83">
        <f t="shared" si="82"/>
        <v>0</v>
      </c>
      <c r="CY19" s="84">
        <f t="shared" si="83"/>
        <v>0</v>
      </c>
      <c r="CZ19" s="78"/>
      <c r="DA19" s="79">
        <f t="shared" si="84"/>
        <v>0</v>
      </c>
      <c r="DB19" s="80">
        <f t="shared" si="85"/>
        <v>0</v>
      </c>
      <c r="DC19" s="81">
        <f t="shared" si="86"/>
        <v>0</v>
      </c>
      <c r="DD19" s="82">
        <f t="shared" si="87"/>
        <v>0</v>
      </c>
      <c r="DE19" s="83">
        <f t="shared" si="88"/>
        <v>0</v>
      </c>
      <c r="DF19" s="84">
        <f t="shared" si="89"/>
        <v>0</v>
      </c>
      <c r="DG19" s="78"/>
      <c r="DH19" s="79">
        <f t="shared" si="90"/>
        <v>0</v>
      </c>
      <c r="DI19" s="80">
        <f t="shared" si="91"/>
        <v>0</v>
      </c>
      <c r="DJ19" s="81">
        <f t="shared" si="92"/>
        <v>0</v>
      </c>
      <c r="DK19" s="82">
        <f t="shared" si="93"/>
        <v>0</v>
      </c>
      <c r="DL19" s="83">
        <f t="shared" si="94"/>
        <v>0</v>
      </c>
      <c r="DM19" s="84">
        <f t="shared" si="95"/>
        <v>0</v>
      </c>
      <c r="DN19" s="78"/>
      <c r="DO19" s="79">
        <f t="shared" si="96"/>
        <v>0</v>
      </c>
      <c r="DP19" s="80">
        <f t="shared" si="97"/>
        <v>0</v>
      </c>
      <c r="DQ19" s="81">
        <f t="shared" si="98"/>
        <v>0</v>
      </c>
      <c r="DR19" s="82">
        <f t="shared" si="99"/>
        <v>0</v>
      </c>
      <c r="DS19" s="83">
        <f t="shared" si="100"/>
        <v>0</v>
      </c>
      <c r="DT19" s="84">
        <f t="shared" si="101"/>
        <v>0</v>
      </c>
      <c r="DU19" s="78"/>
      <c r="DV19" s="79">
        <f t="shared" si="102"/>
        <v>0</v>
      </c>
      <c r="DW19" s="80">
        <f t="shared" si="103"/>
        <v>0</v>
      </c>
      <c r="DX19" s="81">
        <f t="shared" si="104"/>
        <v>0</v>
      </c>
      <c r="DY19" s="82">
        <f t="shared" si="105"/>
        <v>0</v>
      </c>
      <c r="DZ19" s="83">
        <f t="shared" si="106"/>
        <v>0</v>
      </c>
      <c r="EA19" s="84">
        <f t="shared" si="107"/>
        <v>0</v>
      </c>
      <c r="EB19" s="78"/>
      <c r="EC19" s="79">
        <f t="shared" si="108"/>
        <v>0</v>
      </c>
      <c r="ED19" s="80">
        <f t="shared" si="109"/>
        <v>0</v>
      </c>
      <c r="EE19" s="81">
        <f t="shared" si="110"/>
        <v>0</v>
      </c>
      <c r="EF19" s="82">
        <f t="shared" si="111"/>
        <v>0</v>
      </c>
      <c r="EG19" s="83">
        <f t="shared" si="112"/>
        <v>0</v>
      </c>
      <c r="EH19" s="84"/>
      <c r="EI19" s="78"/>
      <c r="EJ19" s="79">
        <f t="shared" si="113"/>
        <v>0</v>
      </c>
      <c r="EK19" s="80">
        <f t="shared" si="114"/>
        <v>0</v>
      </c>
      <c r="EL19" s="81">
        <f t="shared" si="115"/>
        <v>0</v>
      </c>
      <c r="EM19" s="82">
        <f t="shared" si="116"/>
        <v>0</v>
      </c>
      <c r="EN19" s="83">
        <f t="shared" si="117"/>
        <v>0</v>
      </c>
      <c r="EO19" s="84">
        <f t="shared" si="118"/>
        <v>0</v>
      </c>
      <c r="EP19" s="85"/>
      <c r="EQ19" s="86">
        <f t="shared" si="119"/>
        <v>15.999000000000001</v>
      </c>
      <c r="ER19" s="87">
        <f t="shared" si="120"/>
        <v>15</v>
      </c>
      <c r="ES19" s="88">
        <f t="shared" si="121"/>
        <v>47.997</v>
      </c>
      <c r="ET19" s="89">
        <f t="shared" si="122"/>
        <v>3.2</v>
      </c>
      <c r="EU19" s="87">
        <f t="shared" si="123"/>
        <v>0</v>
      </c>
      <c r="EV19" s="87" t="str">
        <f t="shared" si="124"/>
        <v>B</v>
      </c>
      <c r="EW19" s="90" t="str">
        <f t="shared" si="125"/>
        <v>B</v>
      </c>
      <c r="EX19" s="69"/>
      <c r="EY19" s="70"/>
      <c r="EZ19" s="71"/>
      <c r="FA19" s="52"/>
    </row>
    <row r="20" spans="1:157" ht="50.1" hidden="1" customHeight="1">
      <c r="A20" s="162">
        <v>15</v>
      </c>
      <c r="B20" s="163"/>
      <c r="C20" s="164"/>
      <c r="D20" s="165"/>
      <c r="E20" s="166"/>
      <c r="F20" s="167"/>
      <c r="G20" s="168">
        <f t="shared" si="0"/>
        <v>0</v>
      </c>
      <c r="H20" s="169">
        <f t="shared" si="1"/>
        <v>0</v>
      </c>
      <c r="I20" s="170">
        <f t="shared" si="2"/>
        <v>0</v>
      </c>
      <c r="J20" s="171">
        <f t="shared" si="3"/>
        <v>0</v>
      </c>
      <c r="K20" s="172">
        <f t="shared" si="4"/>
        <v>0</v>
      </c>
      <c r="L20" s="173">
        <f t="shared" si="5"/>
        <v>0</v>
      </c>
      <c r="M20" s="167"/>
      <c r="N20" s="168">
        <f t="shared" si="6"/>
        <v>0</v>
      </c>
      <c r="O20" s="169">
        <f t="shared" si="7"/>
        <v>0</v>
      </c>
      <c r="P20" s="170">
        <f t="shared" si="8"/>
        <v>0</v>
      </c>
      <c r="Q20" s="171">
        <f t="shared" si="9"/>
        <v>0</v>
      </c>
      <c r="R20" s="172">
        <f t="shared" si="10"/>
        <v>0</v>
      </c>
      <c r="S20" s="173">
        <f t="shared" si="11"/>
        <v>0</v>
      </c>
      <c r="T20" s="167"/>
      <c r="U20" s="168">
        <f t="shared" si="12"/>
        <v>0</v>
      </c>
      <c r="V20" s="169">
        <f t="shared" si="13"/>
        <v>0</v>
      </c>
      <c r="W20" s="170">
        <f t="shared" si="14"/>
        <v>0</v>
      </c>
      <c r="X20" s="171">
        <f t="shared" si="15"/>
        <v>0</v>
      </c>
      <c r="Y20" s="172">
        <f t="shared" si="16"/>
        <v>0</v>
      </c>
      <c r="Z20" s="173">
        <f t="shared" si="17"/>
        <v>0</v>
      </c>
      <c r="AA20" s="167"/>
      <c r="AB20" s="168">
        <f t="shared" si="18"/>
        <v>0</v>
      </c>
      <c r="AC20" s="169">
        <f t="shared" si="19"/>
        <v>0</v>
      </c>
      <c r="AD20" s="170">
        <f t="shared" si="20"/>
        <v>0</v>
      </c>
      <c r="AE20" s="171">
        <f t="shared" si="21"/>
        <v>0</v>
      </c>
      <c r="AF20" s="172">
        <f t="shared" si="22"/>
        <v>0</v>
      </c>
      <c r="AG20" s="173">
        <f t="shared" si="23"/>
        <v>0</v>
      </c>
      <c r="AH20" s="167"/>
      <c r="AI20" s="168">
        <f t="shared" si="24"/>
        <v>0</v>
      </c>
      <c r="AJ20" s="169">
        <f t="shared" si="25"/>
        <v>0</v>
      </c>
      <c r="AK20" s="170">
        <f t="shared" si="26"/>
        <v>0</v>
      </c>
      <c r="AL20" s="171">
        <f t="shared" si="27"/>
        <v>0</v>
      </c>
      <c r="AM20" s="172">
        <f t="shared" si="28"/>
        <v>0</v>
      </c>
      <c r="AN20" s="173">
        <f t="shared" si="29"/>
        <v>0</v>
      </c>
      <c r="AO20" s="167"/>
      <c r="AP20" s="168">
        <f t="shared" si="30"/>
        <v>0</v>
      </c>
      <c r="AQ20" s="169">
        <f t="shared" si="31"/>
        <v>0</v>
      </c>
      <c r="AR20" s="170">
        <f t="shared" si="32"/>
        <v>0</v>
      </c>
      <c r="AS20" s="171">
        <f t="shared" si="33"/>
        <v>0</v>
      </c>
      <c r="AT20" s="172">
        <f t="shared" si="34"/>
        <v>0</v>
      </c>
      <c r="AU20" s="173">
        <f t="shared" si="35"/>
        <v>0</v>
      </c>
      <c r="AV20" s="167"/>
      <c r="AW20" s="168">
        <f t="shared" si="36"/>
        <v>0</v>
      </c>
      <c r="AX20" s="169">
        <f t="shared" si="37"/>
        <v>0</v>
      </c>
      <c r="AY20" s="170">
        <f t="shared" si="38"/>
        <v>0</v>
      </c>
      <c r="AZ20" s="171">
        <f t="shared" si="39"/>
        <v>0</v>
      </c>
      <c r="BA20" s="172">
        <f t="shared" si="40"/>
        <v>0</v>
      </c>
      <c r="BB20" s="173">
        <f t="shared" si="41"/>
        <v>0</v>
      </c>
      <c r="BC20" s="167"/>
      <c r="BD20" s="168">
        <f t="shared" si="42"/>
        <v>0</v>
      </c>
      <c r="BE20" s="169">
        <f t="shared" si="43"/>
        <v>0</v>
      </c>
      <c r="BF20" s="170">
        <f t="shared" si="44"/>
        <v>0</v>
      </c>
      <c r="BG20" s="171">
        <f t="shared" si="45"/>
        <v>0</v>
      </c>
      <c r="BH20" s="172">
        <f t="shared" si="46"/>
        <v>0</v>
      </c>
      <c r="BI20" s="173">
        <f t="shared" si="47"/>
        <v>0</v>
      </c>
      <c r="BJ20" s="167"/>
      <c r="BK20" s="168">
        <f t="shared" si="48"/>
        <v>0</v>
      </c>
      <c r="BL20" s="169">
        <f t="shared" si="49"/>
        <v>0</v>
      </c>
      <c r="BM20" s="170">
        <f t="shared" si="50"/>
        <v>0</v>
      </c>
      <c r="BN20" s="171">
        <f t="shared" si="51"/>
        <v>0</v>
      </c>
      <c r="BO20" s="172">
        <f t="shared" si="52"/>
        <v>0</v>
      </c>
      <c r="BP20" s="173">
        <f t="shared" si="53"/>
        <v>0</v>
      </c>
      <c r="BQ20" s="167"/>
      <c r="BR20" s="168">
        <f t="shared" si="54"/>
        <v>0</v>
      </c>
      <c r="BS20" s="169">
        <f t="shared" si="55"/>
        <v>0</v>
      </c>
      <c r="BT20" s="170">
        <f t="shared" si="56"/>
        <v>0</v>
      </c>
      <c r="BU20" s="171">
        <f t="shared" si="57"/>
        <v>0</v>
      </c>
      <c r="BV20" s="172">
        <f t="shared" si="58"/>
        <v>0</v>
      </c>
      <c r="BW20" s="173">
        <f t="shared" si="59"/>
        <v>0</v>
      </c>
      <c r="BX20" s="167"/>
      <c r="BY20" s="168">
        <f t="shared" si="60"/>
        <v>0</v>
      </c>
      <c r="BZ20" s="169">
        <f t="shared" si="61"/>
        <v>0</v>
      </c>
      <c r="CA20" s="170">
        <f t="shared" si="62"/>
        <v>0</v>
      </c>
      <c r="CB20" s="171">
        <f t="shared" si="63"/>
        <v>0</v>
      </c>
      <c r="CC20" s="172">
        <f t="shared" si="64"/>
        <v>0</v>
      </c>
      <c r="CD20" s="173">
        <f t="shared" si="65"/>
        <v>0</v>
      </c>
      <c r="CE20" s="167"/>
      <c r="CF20" s="168">
        <f t="shared" si="66"/>
        <v>0</v>
      </c>
      <c r="CG20" s="169">
        <f t="shared" si="67"/>
        <v>0</v>
      </c>
      <c r="CH20" s="170">
        <f t="shared" si="68"/>
        <v>0</v>
      </c>
      <c r="CI20" s="171">
        <f t="shared" si="69"/>
        <v>0</v>
      </c>
      <c r="CJ20" s="172">
        <f t="shared" si="70"/>
        <v>0</v>
      </c>
      <c r="CK20" s="173">
        <f t="shared" si="71"/>
        <v>0</v>
      </c>
      <c r="CL20" s="167"/>
      <c r="CM20" s="168">
        <f t="shared" si="72"/>
        <v>0</v>
      </c>
      <c r="CN20" s="169">
        <f t="shared" si="73"/>
        <v>0</v>
      </c>
      <c r="CO20" s="170">
        <f t="shared" si="74"/>
        <v>0</v>
      </c>
      <c r="CP20" s="171">
        <f t="shared" si="75"/>
        <v>0</v>
      </c>
      <c r="CQ20" s="172">
        <f t="shared" si="76"/>
        <v>0</v>
      </c>
      <c r="CR20" s="173">
        <f t="shared" si="77"/>
        <v>0</v>
      </c>
      <c r="CS20" s="167"/>
      <c r="CT20" s="168">
        <f t="shared" si="78"/>
        <v>0</v>
      </c>
      <c r="CU20" s="169">
        <f t="shared" si="79"/>
        <v>0</v>
      </c>
      <c r="CV20" s="170">
        <f t="shared" si="80"/>
        <v>0</v>
      </c>
      <c r="CW20" s="171">
        <f t="shared" si="81"/>
        <v>0</v>
      </c>
      <c r="CX20" s="172">
        <f t="shared" si="82"/>
        <v>0</v>
      </c>
      <c r="CY20" s="173">
        <f t="shared" si="83"/>
        <v>0</v>
      </c>
      <c r="CZ20" s="167"/>
      <c r="DA20" s="168">
        <f t="shared" si="84"/>
        <v>0</v>
      </c>
      <c r="DB20" s="169">
        <f t="shared" si="85"/>
        <v>0</v>
      </c>
      <c r="DC20" s="170">
        <f t="shared" si="86"/>
        <v>0</v>
      </c>
      <c r="DD20" s="171">
        <f t="shared" si="87"/>
        <v>0</v>
      </c>
      <c r="DE20" s="172">
        <f t="shared" si="88"/>
        <v>0</v>
      </c>
      <c r="DF20" s="173">
        <f t="shared" si="89"/>
        <v>0</v>
      </c>
      <c r="DG20" s="167"/>
      <c r="DH20" s="168">
        <f t="shared" si="90"/>
        <v>0</v>
      </c>
      <c r="DI20" s="169">
        <f t="shared" si="91"/>
        <v>0</v>
      </c>
      <c r="DJ20" s="170">
        <f t="shared" si="92"/>
        <v>0</v>
      </c>
      <c r="DK20" s="171">
        <f t="shared" si="93"/>
        <v>0</v>
      </c>
      <c r="DL20" s="172">
        <f t="shared" si="94"/>
        <v>0</v>
      </c>
      <c r="DM20" s="173">
        <f t="shared" si="95"/>
        <v>0</v>
      </c>
      <c r="DN20" s="167"/>
      <c r="DO20" s="168">
        <f t="shared" si="96"/>
        <v>0</v>
      </c>
      <c r="DP20" s="169">
        <f t="shared" si="97"/>
        <v>0</v>
      </c>
      <c r="DQ20" s="170">
        <f t="shared" si="98"/>
        <v>0</v>
      </c>
      <c r="DR20" s="171">
        <f t="shared" si="99"/>
        <v>0</v>
      </c>
      <c r="DS20" s="172">
        <f t="shared" si="100"/>
        <v>0</v>
      </c>
      <c r="DT20" s="173">
        <f t="shared" si="101"/>
        <v>0</v>
      </c>
      <c r="DU20" s="167"/>
      <c r="DV20" s="168">
        <f t="shared" si="102"/>
        <v>0</v>
      </c>
      <c r="DW20" s="169">
        <f t="shared" si="103"/>
        <v>0</v>
      </c>
      <c r="DX20" s="170">
        <f t="shared" si="104"/>
        <v>0</v>
      </c>
      <c r="DY20" s="171">
        <f t="shared" si="105"/>
        <v>0</v>
      </c>
      <c r="DZ20" s="172">
        <f t="shared" si="106"/>
        <v>0</v>
      </c>
      <c r="EA20" s="173">
        <f t="shared" si="107"/>
        <v>0</v>
      </c>
      <c r="EB20" s="167"/>
      <c r="EC20" s="168">
        <f t="shared" si="108"/>
        <v>0</v>
      </c>
      <c r="ED20" s="169">
        <f t="shared" si="109"/>
        <v>0</v>
      </c>
      <c r="EE20" s="170">
        <f t="shared" si="110"/>
        <v>0</v>
      </c>
      <c r="EF20" s="171">
        <f t="shared" si="111"/>
        <v>0</v>
      </c>
      <c r="EG20" s="172">
        <f t="shared" si="112"/>
        <v>0</v>
      </c>
      <c r="EH20" s="173"/>
      <c r="EI20" s="167"/>
      <c r="EJ20" s="168">
        <f t="shared" si="113"/>
        <v>0</v>
      </c>
      <c r="EK20" s="169">
        <f t="shared" si="114"/>
        <v>0</v>
      </c>
      <c r="EL20" s="170">
        <f t="shared" si="115"/>
        <v>0</v>
      </c>
      <c r="EM20" s="171">
        <f t="shared" si="116"/>
        <v>0</v>
      </c>
      <c r="EN20" s="172">
        <f t="shared" si="117"/>
        <v>0</v>
      </c>
      <c r="EO20" s="173">
        <f t="shared" si="118"/>
        <v>0</v>
      </c>
      <c r="EP20" s="174"/>
      <c r="EQ20" s="175">
        <f t="shared" si="119"/>
        <v>0</v>
      </c>
      <c r="ER20" s="176">
        <f t="shared" si="120"/>
        <v>0</v>
      </c>
      <c r="ES20" s="177">
        <f t="shared" si="121"/>
        <v>0</v>
      </c>
      <c r="ET20" s="178">
        <f t="shared" si="122"/>
        <v>0</v>
      </c>
      <c r="EU20" s="176">
        <f t="shared" si="123"/>
        <v>0</v>
      </c>
      <c r="EV20" s="176">
        <f t="shared" si="124"/>
        <v>0</v>
      </c>
      <c r="EW20" s="179">
        <f t="shared" si="125"/>
        <v>0</v>
      </c>
      <c r="EX20" s="69"/>
      <c r="EY20" s="70"/>
      <c r="EZ20" s="71"/>
      <c r="FA20" s="52"/>
    </row>
    <row r="21" spans="1:157" ht="50.1" hidden="1" customHeight="1">
      <c r="A21" s="53">
        <v>16</v>
      </c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>
        <v>17</v>
      </c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>
        <v>18</v>
      </c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20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tabSelected="1" view="pageBreakPreview" zoomScale="35" zoomScaleNormal="50" zoomScaleSheetLayoutView="35" workbookViewId="0">
      <selection activeCell="Z10" sqref="Z10"/>
    </sheetView>
  </sheetViews>
  <sheetFormatPr defaultRowHeight="24.75"/>
  <cols>
    <col min="1" max="1" width="12.7109375" style="2" customWidth="1"/>
    <col min="2" max="2" width="13.7109375" style="2" customWidth="1"/>
    <col min="3" max="3" width="40.140625" style="91" customWidth="1"/>
    <col min="4" max="4" width="90.5703125" style="91" customWidth="1"/>
    <col min="5" max="5" width="25.85546875" style="91" customWidth="1"/>
    <col min="6" max="6" width="9" style="91" customWidth="1"/>
    <col min="7" max="8" width="5.5703125" style="91" hidden="1" customWidth="1"/>
    <col min="9" max="9" width="9" style="91" customWidth="1"/>
    <col min="10" max="11" width="5.5703125" style="91" hidden="1" customWidth="1"/>
    <col min="12" max="13" width="9" style="91" customWidth="1"/>
    <col min="14" max="15" width="5.5703125" style="91" hidden="1" customWidth="1"/>
    <col min="16" max="16" width="9" style="91" customWidth="1"/>
    <col min="17" max="18" width="5.5703125" style="91" hidden="1" customWidth="1"/>
    <col min="19" max="20" width="9" style="91" customWidth="1"/>
    <col min="21" max="22" width="5.5703125" style="91" hidden="1" customWidth="1"/>
    <col min="23" max="23" width="9" style="91" customWidth="1"/>
    <col min="24" max="25" width="5.5703125" style="91" hidden="1" customWidth="1"/>
    <col min="26" max="27" width="9" style="91" customWidth="1"/>
    <col min="28" max="29" width="5.5703125" style="91" hidden="1" customWidth="1"/>
    <col min="30" max="30" width="9" style="91" customWidth="1"/>
    <col min="31" max="32" width="5.5703125" style="91" hidden="1" customWidth="1"/>
    <col min="33" max="34" width="9" style="91" customWidth="1"/>
    <col min="35" max="36" width="5.5703125" style="91" hidden="1" customWidth="1"/>
    <col min="37" max="37" width="9" style="91" customWidth="1"/>
    <col min="38" max="39" width="5.5703125" style="91" hidden="1" customWidth="1"/>
    <col min="40" max="41" width="9" style="91" customWidth="1"/>
    <col min="42" max="43" width="5.5703125" style="91" hidden="1" customWidth="1"/>
    <col min="44" max="44" width="9" style="91" customWidth="1"/>
    <col min="45" max="46" width="5.5703125" style="91" hidden="1" customWidth="1"/>
    <col min="47" max="48" width="9" style="91" customWidth="1"/>
    <col min="49" max="50" width="5.5703125" style="91" hidden="1" customWidth="1"/>
    <col min="51" max="51" width="9" style="91" customWidth="1"/>
    <col min="52" max="53" width="5.5703125" style="91" hidden="1" customWidth="1"/>
    <col min="54" max="55" width="9" style="91" customWidth="1"/>
    <col min="56" max="57" width="5.5703125" style="91" hidden="1" customWidth="1"/>
    <col min="58" max="58" width="9" style="91" customWidth="1"/>
    <col min="59" max="60" width="5.5703125" style="91" hidden="1" customWidth="1"/>
    <col min="61" max="62" width="9" style="91" customWidth="1"/>
    <col min="63" max="63" width="5.5703125" style="91" hidden="1" customWidth="1"/>
    <col min="64" max="64" width="0.42578125" style="91" hidden="1" customWidth="1"/>
    <col min="65" max="65" width="9" style="91" customWidth="1"/>
    <col min="66" max="67" width="5.5703125" style="91" hidden="1" customWidth="1"/>
    <col min="68" max="69" width="9" style="91" customWidth="1"/>
    <col min="70" max="71" width="5.5703125" style="91" hidden="1" customWidth="1"/>
    <col min="72" max="72" width="9" style="91" customWidth="1"/>
    <col min="73" max="73" width="5.85546875" style="91" hidden="1" customWidth="1"/>
    <col min="74" max="74" width="5.5703125" style="91" hidden="1" customWidth="1"/>
    <col min="75" max="75" width="9" style="91" customWidth="1"/>
    <col min="76" max="76" width="9" style="92" customWidth="1"/>
    <col min="77" max="78" width="5.5703125" style="92" hidden="1" customWidth="1"/>
    <col min="79" max="79" width="9" style="92" customWidth="1"/>
    <col min="80" max="81" width="5.5703125" style="92" hidden="1" customWidth="1"/>
    <col min="82" max="82" width="9" style="92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140625" style="92" customWidth="1"/>
    <col min="148" max="149" width="5.5703125" style="92" hidden="1" customWidth="1"/>
    <col min="150" max="150" width="19.140625" style="92" customWidth="1"/>
    <col min="151" max="152" width="5.5703125" style="92" hidden="1" customWidth="1"/>
    <col min="153" max="153" width="19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487">
        <v>1206701</v>
      </c>
      <c r="G2" s="488"/>
      <c r="H2" s="488"/>
      <c r="I2" s="488"/>
      <c r="J2" s="488"/>
      <c r="K2" s="488"/>
      <c r="L2" s="489"/>
      <c r="M2" s="487">
        <v>1206702</v>
      </c>
      <c r="N2" s="488"/>
      <c r="O2" s="488"/>
      <c r="P2" s="488"/>
      <c r="Q2" s="488"/>
      <c r="R2" s="488"/>
      <c r="S2" s="489"/>
      <c r="T2" s="487">
        <v>1202703</v>
      </c>
      <c r="U2" s="488"/>
      <c r="V2" s="488"/>
      <c r="W2" s="488"/>
      <c r="X2" s="488"/>
      <c r="Y2" s="488"/>
      <c r="Z2" s="489"/>
      <c r="AA2" s="487">
        <v>1202704</v>
      </c>
      <c r="AB2" s="488"/>
      <c r="AC2" s="488"/>
      <c r="AD2" s="488"/>
      <c r="AE2" s="488"/>
      <c r="AF2" s="488"/>
      <c r="AG2" s="489"/>
      <c r="AH2" s="487">
        <v>1202705</v>
      </c>
      <c r="AI2" s="488"/>
      <c r="AJ2" s="488"/>
      <c r="AK2" s="488"/>
      <c r="AL2" s="488"/>
      <c r="AM2" s="488"/>
      <c r="AN2" s="489"/>
      <c r="AO2" s="487">
        <v>1202706</v>
      </c>
      <c r="AP2" s="488"/>
      <c r="AQ2" s="488"/>
      <c r="AR2" s="488"/>
      <c r="AS2" s="488"/>
      <c r="AT2" s="488"/>
      <c r="AU2" s="489"/>
      <c r="AV2" s="487">
        <v>1202752</v>
      </c>
      <c r="AW2" s="488"/>
      <c r="AX2" s="488"/>
      <c r="AY2" s="488"/>
      <c r="AZ2" s="488"/>
      <c r="BA2" s="488"/>
      <c r="BB2" s="489"/>
      <c r="BC2" s="487">
        <v>1202753</v>
      </c>
      <c r="BD2" s="488"/>
      <c r="BE2" s="488"/>
      <c r="BF2" s="488"/>
      <c r="BG2" s="488"/>
      <c r="BH2" s="488"/>
      <c r="BI2" s="489"/>
      <c r="BJ2" s="487">
        <v>1202754</v>
      </c>
      <c r="BK2" s="488"/>
      <c r="BL2" s="488"/>
      <c r="BM2" s="488"/>
      <c r="BN2" s="488"/>
      <c r="BO2" s="488"/>
      <c r="BP2" s="489"/>
      <c r="BQ2" s="487">
        <v>1202755</v>
      </c>
      <c r="BR2" s="488"/>
      <c r="BS2" s="488"/>
      <c r="BT2" s="488"/>
      <c r="BU2" s="488"/>
      <c r="BV2" s="488"/>
      <c r="BW2" s="489"/>
      <c r="BX2" s="487">
        <v>1202756</v>
      </c>
      <c r="BY2" s="488"/>
      <c r="BZ2" s="488"/>
      <c r="CA2" s="488"/>
      <c r="CB2" s="488"/>
      <c r="CC2" s="488"/>
      <c r="CD2" s="489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81" t="s">
        <v>5</v>
      </c>
      <c r="ER2" s="482"/>
      <c r="ES2" s="482"/>
      <c r="ET2" s="482"/>
      <c r="EU2" s="482"/>
      <c r="EV2" s="482"/>
      <c r="EW2" s="483"/>
      <c r="EX2" s="400"/>
      <c r="EY2" s="403"/>
      <c r="EZ2" s="384"/>
      <c r="FA2" s="387"/>
    </row>
    <row r="3" spans="1:158" ht="175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392</v>
      </c>
      <c r="U3" s="430"/>
      <c r="V3" s="430"/>
      <c r="W3" s="430"/>
      <c r="X3" s="430"/>
      <c r="Y3" s="430"/>
      <c r="Z3" s="431"/>
      <c r="AA3" s="429" t="s">
        <v>393</v>
      </c>
      <c r="AB3" s="430"/>
      <c r="AC3" s="430"/>
      <c r="AD3" s="430"/>
      <c r="AE3" s="430"/>
      <c r="AF3" s="430"/>
      <c r="AG3" s="431"/>
      <c r="AH3" s="429" t="s">
        <v>394</v>
      </c>
      <c r="AI3" s="430"/>
      <c r="AJ3" s="430"/>
      <c r="AK3" s="430"/>
      <c r="AL3" s="430"/>
      <c r="AM3" s="430"/>
      <c r="AN3" s="431"/>
      <c r="AO3" s="429" t="s">
        <v>395</v>
      </c>
      <c r="AP3" s="430"/>
      <c r="AQ3" s="430"/>
      <c r="AR3" s="430"/>
      <c r="AS3" s="430"/>
      <c r="AT3" s="430"/>
      <c r="AU3" s="431"/>
      <c r="AV3" s="429" t="s">
        <v>397</v>
      </c>
      <c r="AW3" s="430"/>
      <c r="AX3" s="430"/>
      <c r="AY3" s="430"/>
      <c r="AZ3" s="430"/>
      <c r="BA3" s="430"/>
      <c r="BB3" s="431"/>
      <c r="BC3" s="429" t="s">
        <v>399</v>
      </c>
      <c r="BD3" s="430"/>
      <c r="BE3" s="430"/>
      <c r="BF3" s="430"/>
      <c r="BG3" s="430"/>
      <c r="BH3" s="430"/>
      <c r="BI3" s="431"/>
      <c r="BJ3" s="511" t="s">
        <v>398</v>
      </c>
      <c r="BK3" s="512"/>
      <c r="BL3" s="512"/>
      <c r="BM3" s="512"/>
      <c r="BN3" s="512"/>
      <c r="BO3" s="512"/>
      <c r="BP3" s="513"/>
      <c r="BQ3" s="511" t="s">
        <v>400</v>
      </c>
      <c r="BR3" s="512"/>
      <c r="BS3" s="512"/>
      <c r="BT3" s="512"/>
      <c r="BU3" s="512"/>
      <c r="BV3" s="512"/>
      <c r="BW3" s="513"/>
      <c r="BX3" s="511" t="s">
        <v>401</v>
      </c>
      <c r="BY3" s="512"/>
      <c r="BZ3" s="512"/>
      <c r="CA3" s="512"/>
      <c r="CB3" s="512"/>
      <c r="CC3" s="512"/>
      <c r="CD3" s="513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84"/>
      <c r="ER3" s="485"/>
      <c r="ES3" s="485"/>
      <c r="ET3" s="485"/>
      <c r="EU3" s="485"/>
      <c r="EV3" s="485"/>
      <c r="EW3" s="486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451" t="s">
        <v>8</v>
      </c>
      <c r="J4" s="105"/>
      <c r="K4" s="106"/>
      <c r="L4" s="453" t="s">
        <v>9</v>
      </c>
      <c r="M4" s="13" t="s">
        <v>7</v>
      </c>
      <c r="N4" s="14"/>
      <c r="O4" s="14"/>
      <c r="P4" s="451" t="s">
        <v>8</v>
      </c>
      <c r="Q4" s="108"/>
      <c r="R4" s="108"/>
      <c r="S4" s="453" t="s">
        <v>9</v>
      </c>
      <c r="T4" s="13" t="s">
        <v>7</v>
      </c>
      <c r="U4" s="14"/>
      <c r="V4" s="14"/>
      <c r="W4" s="451" t="s">
        <v>8</v>
      </c>
      <c r="X4" s="108"/>
      <c r="Y4" s="108"/>
      <c r="Z4" s="453" t="s">
        <v>9</v>
      </c>
      <c r="AA4" s="13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3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3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3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3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3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451" t="s">
        <v>8</v>
      </c>
      <c r="BU4" s="108"/>
      <c r="BV4" s="108"/>
      <c r="BW4" s="453" t="s">
        <v>9</v>
      </c>
      <c r="BX4" s="13" t="s">
        <v>7</v>
      </c>
      <c r="BY4" s="14"/>
      <c r="BZ4" s="14"/>
      <c r="CA4" s="451" t="s">
        <v>8</v>
      </c>
      <c r="CB4" s="108"/>
      <c r="CC4" s="108"/>
      <c r="CD4" s="453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74" t="s">
        <v>10</v>
      </c>
      <c r="ER4" s="115"/>
      <c r="ES4" s="115"/>
      <c r="ET4" s="476" t="s">
        <v>11</v>
      </c>
      <c r="EU4" s="116"/>
      <c r="EV4" s="116"/>
      <c r="EW4" s="478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17">
        <v>100</v>
      </c>
      <c r="G5" s="99"/>
      <c r="H5" s="100"/>
      <c r="I5" s="452"/>
      <c r="J5" s="111"/>
      <c r="K5" s="112"/>
      <c r="L5" s="454"/>
      <c r="M5" s="117">
        <v>100</v>
      </c>
      <c r="N5" s="28"/>
      <c r="O5" s="28"/>
      <c r="P5" s="452"/>
      <c r="Q5" s="113"/>
      <c r="R5" s="113"/>
      <c r="S5" s="454"/>
      <c r="T5" s="117">
        <v>100</v>
      </c>
      <c r="U5" s="28"/>
      <c r="V5" s="28"/>
      <c r="W5" s="452"/>
      <c r="X5" s="113"/>
      <c r="Y5" s="113"/>
      <c r="Z5" s="454"/>
      <c r="AA5" s="117">
        <v>100</v>
      </c>
      <c r="AB5" s="28"/>
      <c r="AC5" s="28"/>
      <c r="AD5" s="452"/>
      <c r="AE5" s="113"/>
      <c r="AF5" s="113"/>
      <c r="AG5" s="454"/>
      <c r="AH5" s="117">
        <v>100</v>
      </c>
      <c r="AI5" s="28"/>
      <c r="AJ5" s="28"/>
      <c r="AK5" s="452"/>
      <c r="AL5" s="113"/>
      <c r="AM5" s="113"/>
      <c r="AN5" s="454"/>
      <c r="AO5" s="117">
        <v>100</v>
      </c>
      <c r="AP5" s="28"/>
      <c r="AQ5" s="28"/>
      <c r="AR5" s="452"/>
      <c r="AS5" s="113"/>
      <c r="AT5" s="113"/>
      <c r="AU5" s="454"/>
      <c r="AV5" s="117">
        <v>100</v>
      </c>
      <c r="AW5" s="28"/>
      <c r="AX5" s="28"/>
      <c r="AY5" s="452"/>
      <c r="AZ5" s="113"/>
      <c r="BA5" s="113"/>
      <c r="BB5" s="454"/>
      <c r="BC5" s="117">
        <v>100</v>
      </c>
      <c r="BD5" s="28"/>
      <c r="BE5" s="28"/>
      <c r="BF5" s="452"/>
      <c r="BG5" s="113"/>
      <c r="BH5" s="113"/>
      <c r="BI5" s="454"/>
      <c r="BJ5" s="117">
        <v>100</v>
      </c>
      <c r="BK5" s="28"/>
      <c r="BL5" s="28"/>
      <c r="BM5" s="452"/>
      <c r="BN5" s="113"/>
      <c r="BO5" s="113"/>
      <c r="BP5" s="454"/>
      <c r="BQ5" s="117">
        <v>100</v>
      </c>
      <c r="BR5" s="28"/>
      <c r="BS5" s="28"/>
      <c r="BT5" s="452"/>
      <c r="BU5" s="113"/>
      <c r="BV5" s="113"/>
      <c r="BW5" s="480"/>
      <c r="BX5" s="117">
        <v>100</v>
      </c>
      <c r="BY5" s="28"/>
      <c r="BZ5" s="28"/>
      <c r="CA5" s="452"/>
      <c r="CB5" s="113"/>
      <c r="CC5" s="113"/>
      <c r="CD5" s="454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75"/>
      <c r="ER5" s="118"/>
      <c r="ES5" s="118"/>
      <c r="ET5" s="477"/>
      <c r="EU5" s="119"/>
      <c r="EV5" s="119"/>
      <c r="EW5" s="479"/>
      <c r="EX5" s="402"/>
      <c r="EY5" s="405"/>
      <c r="EZ5" s="386"/>
      <c r="FA5" s="389"/>
    </row>
    <row r="6" spans="1:158" ht="50.1" customHeight="1" thickTop="1">
      <c r="A6" s="53">
        <v>91</v>
      </c>
      <c r="B6" s="139" t="s">
        <v>16</v>
      </c>
      <c r="C6" s="138">
        <v>17202307</v>
      </c>
      <c r="D6" s="204" t="s">
        <v>195</v>
      </c>
      <c r="E6" s="205" t="s">
        <v>40</v>
      </c>
      <c r="F6" s="314">
        <v>88</v>
      </c>
      <c r="G6" s="315">
        <f t="shared" ref="G6:G25" si="0">IF(F6=0,0,IF(F6&lt;40,0,IF(F6&lt;50,1,IF(F6&lt;55,1.333,IF(F6&lt;60,1.666,IF(F6&lt;65,2,IF(F6&lt;70,2.333,IF(F6&gt;=70,0))))))))</f>
        <v>0</v>
      </c>
      <c r="H6" s="315">
        <f t="shared" ref="H6:H25" si="1">IF(F6=0,0,IF(F6&lt;70,0,IF(F6&lt;75,2.666,IF(F6&lt;80,3,IF(F6&lt;85,3.333,IF(F6&lt;90,3.666,IF(F6&lt;=100,4)))))))</f>
        <v>3.6659999999999999</v>
      </c>
      <c r="I6" s="316">
        <f t="shared" ref="I6:I25" si="2">IF(G6=0,H6,G6)</f>
        <v>3.6659999999999999</v>
      </c>
      <c r="J6" s="315">
        <f t="shared" ref="J6:J25" si="3">IF(F6=0,0,IF(F6&lt;40,"F",IF(F6&lt;50,"D",IF(F6&lt;55,"D+",IF(F6&lt;60,"C-",IF(F6&lt;65,"C",IF(F6&lt;70,"C+",IF(F6&gt;=70,0))))))))</f>
        <v>0</v>
      </c>
      <c r="K6" s="315" t="str">
        <f t="shared" ref="K6:K25" si="4">IF(F6=0,0,IF(F6&lt;70,0,IF(F6&lt;75,"B-",IF(F6&lt;80,"B",IF(F6&lt;85,"B+",IF(F6&lt;90,"A-",IF(F6&lt;=100,"A")))))))</f>
        <v>A-</v>
      </c>
      <c r="L6" s="317" t="str">
        <f t="shared" ref="L6:L25" si="5">IF(J6=0,K6,J6)</f>
        <v>A-</v>
      </c>
      <c r="M6" s="314">
        <v>77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3</v>
      </c>
      <c r="P6" s="316">
        <f t="shared" ref="P6:P25" si="8">IF(N6=0,O6,N6)</f>
        <v>3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B</v>
      </c>
      <c r="S6" s="317" t="str">
        <f t="shared" ref="S6:S25" si="11">IF(Q6=0,R6,Q6)</f>
        <v>B</v>
      </c>
      <c r="T6" s="314">
        <v>82</v>
      </c>
      <c r="U6" s="315">
        <f t="shared" ref="U6:U25" si="12">IF(T6=0,0,IF(T6&lt;40,0,IF(T6&lt;50,1,IF(T6&lt;55,1.333,IF(T6&lt;60,1.666,IF(T6&lt;65,2,IF(T6&lt;70,2.333,IF(T6&gt;=70,0))))))))</f>
        <v>0</v>
      </c>
      <c r="V6" s="315">
        <f t="shared" ref="V6:V25" si="13">IF(T6=0,0,IF(T6&lt;70,0,IF(T6&lt;75,2.666,IF(T6&lt;80,3,IF(T6&lt;85,3.333,IF(T6&lt;90,3.666,IF(T6&lt;=100,4)))))))</f>
        <v>3.3330000000000002</v>
      </c>
      <c r="W6" s="316">
        <f t="shared" ref="W6:W25" si="14">IF(U6=0,V6,U6)</f>
        <v>3.3330000000000002</v>
      </c>
      <c r="X6" s="315">
        <f t="shared" ref="X6:X25" si="15">IF(T6=0,0,IF(T6&lt;40,"F",IF(T6&lt;50,"D",IF(T6&lt;55,"D+",IF(T6&lt;60,"C-",IF(T6&lt;65,"C",IF(T6&lt;70,"C+",IF(T6&gt;=70,0))))))))</f>
        <v>0</v>
      </c>
      <c r="Y6" s="315" t="str">
        <f t="shared" ref="Y6:Y25" si="16">IF(T6=0,0,IF(T6&lt;70,0,IF(T6&lt;75,"B-",IF(T6&lt;80,"B",IF(T6&lt;85,"B+",IF(T6&lt;90,"A-",IF(T6&lt;=100,"A")))))))</f>
        <v>B+</v>
      </c>
      <c r="Z6" s="317" t="str">
        <f t="shared" ref="Z6:Z25" si="17">IF(X6=0,Y6,X6)</f>
        <v>B+</v>
      </c>
      <c r="AA6" s="314">
        <v>65</v>
      </c>
      <c r="AB6" s="315">
        <f t="shared" ref="AB6:AB25" si="18">IF(AA6=0,0,IF(AA6&lt;40,0,IF(AA6&lt;50,1,IF(AA6&lt;55,1.333,IF(AA6&lt;60,1.666,IF(AA6&lt;65,2,IF(AA6&lt;70,2.333,IF(AA6&gt;=70,0))))))))</f>
        <v>2.3330000000000002</v>
      </c>
      <c r="AC6" s="315">
        <f t="shared" ref="AC6:AC25" si="19">IF(AA6=0,0,IF(AA6&lt;70,0,IF(AA6&lt;75,2.666,IF(AA6&lt;80,3,IF(AA6&lt;85,3.333,IF(AA6&lt;90,3.666,IF(AA6&lt;=100,4)))))))</f>
        <v>0</v>
      </c>
      <c r="AD6" s="316">
        <f t="shared" ref="AD6:AD25" si="20">IF(AB6=0,AC6,AB6)</f>
        <v>2.3330000000000002</v>
      </c>
      <c r="AE6" s="315" t="str">
        <f t="shared" ref="AE6:AE25" si="21">IF(AA6=0,0,IF(AA6&lt;40,"F",IF(AA6&lt;50,"D",IF(AA6&lt;55,"D+",IF(AA6&lt;60,"C-",IF(AA6&lt;65,"C",IF(AA6&lt;70,"C+",IF(AA6&gt;=70,0))))))))</f>
        <v>C+</v>
      </c>
      <c r="AF6" s="315">
        <f t="shared" ref="AF6:AF25" si="22">IF(AA6=0,0,IF(AA6&lt;70,0,IF(AA6&lt;75,"B-",IF(AA6&lt;80,"B",IF(AA6&lt;85,"B+",IF(AA6&lt;90,"A-",IF(AA6&lt;=100,"A")))))))</f>
        <v>0</v>
      </c>
      <c r="AG6" s="317" t="str">
        <f t="shared" ref="AG6:AG25" si="23">IF(AE6=0,AF6,AE6)</f>
        <v>C+</v>
      </c>
      <c r="AH6" s="314">
        <v>84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3.3330000000000002</v>
      </c>
      <c r="AK6" s="316">
        <f t="shared" ref="AK6:AK25" si="26">IF(AI6=0,AJ6,AI6)</f>
        <v>3.3330000000000002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B+</v>
      </c>
      <c r="AN6" s="317" t="str">
        <f t="shared" ref="AN6:AN25" si="29">IF(AL6=0,AM6,AL6)</f>
        <v>B+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15.665000000000001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46.995000000000005</v>
      </c>
      <c r="ET6" s="46">
        <f t="shared" ref="ET6:ET25" si="122">IF((ES6=0),0,(ROUND((ES6/ER6),3)))</f>
        <v>3.133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</v>
      </c>
      <c r="EW6" s="48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92</v>
      </c>
      <c r="B7" s="139" t="s">
        <v>16</v>
      </c>
      <c r="C7" s="138">
        <v>17202308</v>
      </c>
      <c r="D7" s="206" t="s">
        <v>196</v>
      </c>
      <c r="E7" s="205" t="s">
        <v>40</v>
      </c>
      <c r="F7" s="310">
        <v>83</v>
      </c>
      <c r="G7" s="311">
        <f t="shared" si="0"/>
        <v>0</v>
      </c>
      <c r="H7" s="311">
        <f t="shared" si="1"/>
        <v>3.3330000000000002</v>
      </c>
      <c r="I7" s="312">
        <f t="shared" si="2"/>
        <v>3.3330000000000002</v>
      </c>
      <c r="J7" s="311">
        <f t="shared" si="3"/>
        <v>0</v>
      </c>
      <c r="K7" s="311" t="str">
        <f t="shared" si="4"/>
        <v>B+</v>
      </c>
      <c r="L7" s="313" t="str">
        <f t="shared" si="5"/>
        <v>B+</v>
      </c>
      <c r="M7" s="310">
        <v>89</v>
      </c>
      <c r="N7" s="311">
        <f t="shared" si="6"/>
        <v>0</v>
      </c>
      <c r="O7" s="311">
        <f t="shared" si="7"/>
        <v>3.6659999999999999</v>
      </c>
      <c r="P7" s="312">
        <f t="shared" si="8"/>
        <v>3.6659999999999999</v>
      </c>
      <c r="Q7" s="311">
        <f t="shared" si="9"/>
        <v>0</v>
      </c>
      <c r="R7" s="311" t="str">
        <f t="shared" si="10"/>
        <v>A-</v>
      </c>
      <c r="S7" s="313" t="str">
        <f t="shared" si="11"/>
        <v>A-</v>
      </c>
      <c r="T7" s="310">
        <v>60</v>
      </c>
      <c r="U7" s="311">
        <f t="shared" si="12"/>
        <v>2</v>
      </c>
      <c r="V7" s="311">
        <f t="shared" si="13"/>
        <v>0</v>
      </c>
      <c r="W7" s="312">
        <f t="shared" si="14"/>
        <v>2</v>
      </c>
      <c r="X7" s="62" t="str">
        <f t="shared" si="15"/>
        <v>C</v>
      </c>
      <c r="Y7" s="63">
        <f t="shared" si="16"/>
        <v>0</v>
      </c>
      <c r="Z7" s="313" t="str">
        <f t="shared" si="17"/>
        <v>C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310">
        <v>83</v>
      </c>
      <c r="AI7" s="311">
        <f t="shared" si="24"/>
        <v>0</v>
      </c>
      <c r="AJ7" s="311">
        <f t="shared" si="25"/>
        <v>3.3330000000000002</v>
      </c>
      <c r="AK7" s="312">
        <f t="shared" si="26"/>
        <v>3.3330000000000002</v>
      </c>
      <c r="AL7" s="311">
        <f t="shared" si="27"/>
        <v>0</v>
      </c>
      <c r="AM7" s="311" t="str">
        <f t="shared" si="28"/>
        <v>B+</v>
      </c>
      <c r="AN7" s="313" t="str">
        <f t="shared" si="29"/>
        <v>B+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310">
        <v>66</v>
      </c>
      <c r="BK7" s="311">
        <f t="shared" si="48"/>
        <v>2.3330000000000002</v>
      </c>
      <c r="BL7" s="311">
        <f t="shared" si="49"/>
        <v>0</v>
      </c>
      <c r="BM7" s="312">
        <f t="shared" si="50"/>
        <v>2.3330000000000002</v>
      </c>
      <c r="BN7" s="311" t="str">
        <f t="shared" si="51"/>
        <v>C+</v>
      </c>
      <c r="BO7" s="311">
        <f t="shared" si="52"/>
        <v>0</v>
      </c>
      <c r="BP7" s="313" t="str">
        <f t="shared" si="53"/>
        <v>C+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14.665000000000001</v>
      </c>
      <c r="ER7" s="47">
        <f t="shared" si="120"/>
        <v>15</v>
      </c>
      <c r="ES7" s="67">
        <f t="shared" si="121"/>
        <v>43.995000000000005</v>
      </c>
      <c r="ET7" s="68">
        <f t="shared" si="122"/>
        <v>2.9329999999999998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53">
        <v>93</v>
      </c>
      <c r="B8" s="139" t="s">
        <v>16</v>
      </c>
      <c r="C8" s="138">
        <v>17202309</v>
      </c>
      <c r="D8" s="206" t="s">
        <v>197</v>
      </c>
      <c r="E8" s="205" t="s">
        <v>28</v>
      </c>
      <c r="F8" s="310">
        <v>90</v>
      </c>
      <c r="G8" s="311">
        <f t="shared" si="0"/>
        <v>0</v>
      </c>
      <c r="H8" s="311">
        <f t="shared" si="1"/>
        <v>4</v>
      </c>
      <c r="I8" s="312">
        <f t="shared" si="2"/>
        <v>4</v>
      </c>
      <c r="J8" s="311">
        <f t="shared" si="3"/>
        <v>0</v>
      </c>
      <c r="K8" s="311" t="str">
        <f t="shared" si="4"/>
        <v>A</v>
      </c>
      <c r="L8" s="313" t="str">
        <f t="shared" si="5"/>
        <v>A</v>
      </c>
      <c r="M8" s="310">
        <v>90</v>
      </c>
      <c r="N8" s="311">
        <f t="shared" si="6"/>
        <v>0</v>
      </c>
      <c r="O8" s="311">
        <f t="shared" si="7"/>
        <v>4</v>
      </c>
      <c r="P8" s="312">
        <f t="shared" si="8"/>
        <v>4</v>
      </c>
      <c r="Q8" s="311">
        <f t="shared" si="9"/>
        <v>0</v>
      </c>
      <c r="R8" s="311" t="str">
        <f t="shared" si="10"/>
        <v>A</v>
      </c>
      <c r="S8" s="313" t="str">
        <f t="shared" si="11"/>
        <v>A</v>
      </c>
      <c r="T8" s="310">
        <v>85</v>
      </c>
      <c r="U8" s="311">
        <f t="shared" si="12"/>
        <v>0</v>
      </c>
      <c r="V8" s="311">
        <f t="shared" si="13"/>
        <v>3.6659999999999999</v>
      </c>
      <c r="W8" s="312">
        <f t="shared" si="14"/>
        <v>3.6659999999999999</v>
      </c>
      <c r="X8" s="62">
        <f t="shared" si="15"/>
        <v>0</v>
      </c>
      <c r="Y8" s="63" t="str">
        <f t="shared" si="16"/>
        <v>A-</v>
      </c>
      <c r="Z8" s="313" t="str">
        <f t="shared" si="17"/>
        <v>A-</v>
      </c>
      <c r="AA8" s="310">
        <v>80</v>
      </c>
      <c r="AB8" s="311">
        <f t="shared" si="18"/>
        <v>0</v>
      </c>
      <c r="AC8" s="311">
        <f t="shared" si="19"/>
        <v>3.3330000000000002</v>
      </c>
      <c r="AD8" s="312">
        <f t="shared" si="20"/>
        <v>3.3330000000000002</v>
      </c>
      <c r="AE8" s="311">
        <f t="shared" si="21"/>
        <v>0</v>
      </c>
      <c r="AF8" s="311" t="str">
        <f t="shared" si="22"/>
        <v>B+</v>
      </c>
      <c r="AG8" s="313" t="str">
        <f t="shared" si="23"/>
        <v>B+</v>
      </c>
      <c r="AH8" s="310">
        <v>73</v>
      </c>
      <c r="AI8" s="311">
        <f t="shared" si="24"/>
        <v>0</v>
      </c>
      <c r="AJ8" s="311">
        <f t="shared" si="25"/>
        <v>2.6659999999999999</v>
      </c>
      <c r="AK8" s="312">
        <f t="shared" si="26"/>
        <v>2.6659999999999999</v>
      </c>
      <c r="AL8" s="311">
        <f t="shared" si="27"/>
        <v>0</v>
      </c>
      <c r="AM8" s="311" t="str">
        <f t="shared" si="28"/>
        <v>B-</v>
      </c>
      <c r="AN8" s="313" t="str">
        <f t="shared" si="29"/>
        <v>B-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17.664999999999999</v>
      </c>
      <c r="ER8" s="47">
        <f t="shared" si="120"/>
        <v>15</v>
      </c>
      <c r="ES8" s="67">
        <f t="shared" si="121"/>
        <v>52.994999999999997</v>
      </c>
      <c r="ET8" s="68">
        <f t="shared" si="122"/>
        <v>3.5329999999999999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94</v>
      </c>
      <c r="B9" s="139" t="s">
        <v>16</v>
      </c>
      <c r="C9" s="138">
        <v>17202310</v>
      </c>
      <c r="D9" s="206" t="s">
        <v>198</v>
      </c>
      <c r="E9" s="205" t="s">
        <v>28</v>
      </c>
      <c r="F9" s="310">
        <v>70</v>
      </c>
      <c r="G9" s="311">
        <f t="shared" si="0"/>
        <v>0</v>
      </c>
      <c r="H9" s="311">
        <f t="shared" si="1"/>
        <v>2.6659999999999999</v>
      </c>
      <c r="I9" s="312">
        <f t="shared" si="2"/>
        <v>2.6659999999999999</v>
      </c>
      <c r="J9" s="311">
        <f t="shared" si="3"/>
        <v>0</v>
      </c>
      <c r="K9" s="311" t="str">
        <f t="shared" si="4"/>
        <v>B-</v>
      </c>
      <c r="L9" s="313" t="str">
        <f t="shared" si="5"/>
        <v>B-</v>
      </c>
      <c r="M9" s="310">
        <v>81</v>
      </c>
      <c r="N9" s="311">
        <f t="shared" si="6"/>
        <v>0</v>
      </c>
      <c r="O9" s="311">
        <f t="shared" si="7"/>
        <v>3.3330000000000002</v>
      </c>
      <c r="P9" s="312">
        <f t="shared" si="8"/>
        <v>3.3330000000000002</v>
      </c>
      <c r="Q9" s="311">
        <f t="shared" si="9"/>
        <v>0</v>
      </c>
      <c r="R9" s="311" t="str">
        <f t="shared" si="10"/>
        <v>B+</v>
      </c>
      <c r="S9" s="313" t="str">
        <f t="shared" si="11"/>
        <v>B+</v>
      </c>
      <c r="T9" s="310">
        <v>68</v>
      </c>
      <c r="U9" s="311">
        <f t="shared" si="12"/>
        <v>2.3330000000000002</v>
      </c>
      <c r="V9" s="311">
        <f t="shared" si="13"/>
        <v>0</v>
      </c>
      <c r="W9" s="312">
        <f t="shared" si="14"/>
        <v>2.3330000000000002</v>
      </c>
      <c r="X9" s="311" t="str">
        <f t="shared" si="15"/>
        <v>C+</v>
      </c>
      <c r="Y9" s="311">
        <f t="shared" si="16"/>
        <v>0</v>
      </c>
      <c r="Z9" s="313" t="str">
        <f t="shared" si="17"/>
        <v>C+</v>
      </c>
      <c r="AA9" s="310">
        <v>77</v>
      </c>
      <c r="AB9" s="311">
        <f t="shared" si="18"/>
        <v>0</v>
      </c>
      <c r="AC9" s="311">
        <f t="shared" si="19"/>
        <v>3</v>
      </c>
      <c r="AD9" s="312">
        <f t="shared" si="20"/>
        <v>3</v>
      </c>
      <c r="AE9" s="311">
        <f t="shared" si="21"/>
        <v>0</v>
      </c>
      <c r="AF9" s="311" t="str">
        <f t="shared" si="22"/>
        <v>B</v>
      </c>
      <c r="AG9" s="313" t="str">
        <f t="shared" si="23"/>
        <v>B</v>
      </c>
      <c r="AH9" s="310">
        <v>67</v>
      </c>
      <c r="AI9" s="311">
        <f t="shared" si="24"/>
        <v>2.3330000000000002</v>
      </c>
      <c r="AJ9" s="311">
        <f t="shared" si="25"/>
        <v>0</v>
      </c>
      <c r="AK9" s="312">
        <f t="shared" si="26"/>
        <v>2.3330000000000002</v>
      </c>
      <c r="AL9" s="311" t="str">
        <f t="shared" si="27"/>
        <v>C+</v>
      </c>
      <c r="AM9" s="311">
        <f t="shared" si="28"/>
        <v>0</v>
      </c>
      <c r="AN9" s="313" t="str">
        <f t="shared" si="29"/>
        <v>C+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13.665000000000001</v>
      </c>
      <c r="ER9" s="47">
        <f t="shared" si="120"/>
        <v>15</v>
      </c>
      <c r="ES9" s="67">
        <f t="shared" si="121"/>
        <v>40.995000000000005</v>
      </c>
      <c r="ET9" s="68">
        <f t="shared" si="122"/>
        <v>2.7330000000000001</v>
      </c>
      <c r="EU9" s="47">
        <f t="shared" si="123"/>
        <v>0</v>
      </c>
      <c r="EV9" s="47" t="str">
        <f t="shared" si="124"/>
        <v>B-</v>
      </c>
      <c r="EW9" s="48" t="str">
        <f t="shared" si="125"/>
        <v>B-</v>
      </c>
      <c r="EX9" s="69"/>
      <c r="EY9" s="70"/>
      <c r="EZ9" s="71"/>
      <c r="FA9" s="52"/>
    </row>
    <row r="10" spans="1:158" ht="50.1" customHeight="1">
      <c r="A10" s="53">
        <v>95</v>
      </c>
      <c r="B10" s="196" t="s">
        <v>16</v>
      </c>
      <c r="C10" s="152">
        <v>17202313</v>
      </c>
      <c r="D10" s="207" t="s">
        <v>199</v>
      </c>
      <c r="E10" s="208" t="s">
        <v>200</v>
      </c>
      <c r="F10" s="310">
        <v>73</v>
      </c>
      <c r="G10" s="311">
        <f t="shared" si="0"/>
        <v>0</v>
      </c>
      <c r="H10" s="311">
        <f t="shared" si="1"/>
        <v>2.6659999999999999</v>
      </c>
      <c r="I10" s="312">
        <f t="shared" si="2"/>
        <v>2.6659999999999999</v>
      </c>
      <c r="J10" s="311">
        <f t="shared" si="3"/>
        <v>0</v>
      </c>
      <c r="K10" s="311" t="str">
        <f t="shared" si="4"/>
        <v>B-</v>
      </c>
      <c r="L10" s="313" t="str">
        <f t="shared" si="5"/>
        <v>B-</v>
      </c>
      <c r="M10" s="310">
        <v>73</v>
      </c>
      <c r="N10" s="311">
        <f t="shared" si="6"/>
        <v>0</v>
      </c>
      <c r="O10" s="311">
        <f t="shared" si="7"/>
        <v>2.6659999999999999</v>
      </c>
      <c r="P10" s="312">
        <f t="shared" si="8"/>
        <v>2.6659999999999999</v>
      </c>
      <c r="Q10" s="311">
        <f t="shared" si="9"/>
        <v>0</v>
      </c>
      <c r="R10" s="311" t="str">
        <f t="shared" si="10"/>
        <v>B-</v>
      </c>
      <c r="S10" s="313" t="str">
        <f t="shared" si="11"/>
        <v>B-</v>
      </c>
      <c r="T10" s="310">
        <v>67</v>
      </c>
      <c r="U10" s="311">
        <f t="shared" si="12"/>
        <v>2.3330000000000002</v>
      </c>
      <c r="V10" s="311">
        <f t="shared" si="13"/>
        <v>0</v>
      </c>
      <c r="W10" s="312">
        <f t="shared" si="14"/>
        <v>2.3330000000000002</v>
      </c>
      <c r="X10" s="311" t="str">
        <f t="shared" si="15"/>
        <v>C+</v>
      </c>
      <c r="Y10" s="311">
        <f t="shared" si="16"/>
        <v>0</v>
      </c>
      <c r="Z10" s="313" t="str">
        <f t="shared" si="17"/>
        <v>C+</v>
      </c>
      <c r="AA10" s="310">
        <v>80</v>
      </c>
      <c r="AB10" s="311">
        <f t="shared" si="18"/>
        <v>0</v>
      </c>
      <c r="AC10" s="311">
        <f t="shared" si="19"/>
        <v>3.3330000000000002</v>
      </c>
      <c r="AD10" s="312">
        <f t="shared" si="20"/>
        <v>3.3330000000000002</v>
      </c>
      <c r="AE10" s="311">
        <f t="shared" si="21"/>
        <v>0</v>
      </c>
      <c r="AF10" s="311" t="str">
        <f t="shared" si="22"/>
        <v>B+</v>
      </c>
      <c r="AG10" s="313" t="str">
        <f t="shared" si="23"/>
        <v>B+</v>
      </c>
      <c r="AH10" s="310">
        <v>72</v>
      </c>
      <c r="AI10" s="311">
        <f t="shared" si="24"/>
        <v>0</v>
      </c>
      <c r="AJ10" s="311">
        <f t="shared" si="25"/>
        <v>2.6659999999999999</v>
      </c>
      <c r="AK10" s="312">
        <f t="shared" si="26"/>
        <v>2.6659999999999999</v>
      </c>
      <c r="AL10" s="311">
        <f t="shared" si="27"/>
        <v>0</v>
      </c>
      <c r="AM10" s="311" t="str">
        <f t="shared" si="28"/>
        <v>B-</v>
      </c>
      <c r="AN10" s="313" t="str">
        <f t="shared" si="29"/>
        <v>B-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13.664000000000001</v>
      </c>
      <c r="ER10" s="47">
        <f t="shared" si="120"/>
        <v>15</v>
      </c>
      <c r="ES10" s="67">
        <f t="shared" si="121"/>
        <v>40.991999999999997</v>
      </c>
      <c r="ET10" s="68">
        <f t="shared" si="122"/>
        <v>2.7330000000000001</v>
      </c>
      <c r="EU10" s="47">
        <f t="shared" si="123"/>
        <v>0</v>
      </c>
      <c r="EV10" s="47" t="str">
        <f t="shared" si="124"/>
        <v>B-</v>
      </c>
      <c r="EW10" s="48" t="str">
        <f t="shared" si="125"/>
        <v>B-</v>
      </c>
      <c r="EX10" s="69"/>
      <c r="EY10" s="70"/>
      <c r="EZ10" s="71"/>
      <c r="FA10" s="52"/>
    </row>
    <row r="11" spans="1:158" ht="50.1" customHeight="1">
      <c r="A11" s="53">
        <v>96</v>
      </c>
      <c r="B11" s="196" t="s">
        <v>16</v>
      </c>
      <c r="C11" s="152">
        <v>17202314</v>
      </c>
      <c r="D11" s="209" t="s">
        <v>201</v>
      </c>
      <c r="E11" s="210" t="s">
        <v>129</v>
      </c>
      <c r="F11" s="310">
        <v>79</v>
      </c>
      <c r="G11" s="311">
        <f t="shared" si="0"/>
        <v>0</v>
      </c>
      <c r="H11" s="311">
        <f t="shared" si="1"/>
        <v>3</v>
      </c>
      <c r="I11" s="312">
        <f t="shared" si="2"/>
        <v>3</v>
      </c>
      <c r="J11" s="311">
        <f t="shared" si="3"/>
        <v>0</v>
      </c>
      <c r="K11" s="311" t="str">
        <f t="shared" si="4"/>
        <v>B</v>
      </c>
      <c r="L11" s="313" t="str">
        <f t="shared" si="5"/>
        <v>B</v>
      </c>
      <c r="M11" s="310">
        <v>72</v>
      </c>
      <c r="N11" s="311">
        <f t="shared" si="6"/>
        <v>0</v>
      </c>
      <c r="O11" s="311">
        <f t="shared" si="7"/>
        <v>2.6659999999999999</v>
      </c>
      <c r="P11" s="312">
        <f t="shared" si="8"/>
        <v>2.6659999999999999</v>
      </c>
      <c r="Q11" s="311">
        <f t="shared" si="9"/>
        <v>0</v>
      </c>
      <c r="R11" s="311" t="str">
        <f t="shared" si="10"/>
        <v>B-</v>
      </c>
      <c r="S11" s="313" t="str">
        <f t="shared" si="11"/>
        <v>B-</v>
      </c>
      <c r="T11" s="310">
        <v>32</v>
      </c>
      <c r="U11" s="311">
        <f t="shared" si="12"/>
        <v>0</v>
      </c>
      <c r="V11" s="311">
        <f t="shared" si="13"/>
        <v>0</v>
      </c>
      <c r="W11" s="312">
        <f t="shared" si="14"/>
        <v>0</v>
      </c>
      <c r="X11" s="311" t="str">
        <f t="shared" si="15"/>
        <v>F</v>
      </c>
      <c r="Y11" s="311">
        <f t="shared" si="16"/>
        <v>0</v>
      </c>
      <c r="Z11" s="313" t="str">
        <f t="shared" si="17"/>
        <v>F</v>
      </c>
      <c r="AA11" s="310">
        <v>17</v>
      </c>
      <c r="AB11" s="311">
        <f t="shared" si="18"/>
        <v>0</v>
      </c>
      <c r="AC11" s="311">
        <f t="shared" si="19"/>
        <v>0</v>
      </c>
      <c r="AD11" s="312">
        <f t="shared" si="20"/>
        <v>0</v>
      </c>
      <c r="AE11" s="311" t="str">
        <f t="shared" si="21"/>
        <v>F</v>
      </c>
      <c r="AF11" s="311">
        <f t="shared" si="22"/>
        <v>0</v>
      </c>
      <c r="AG11" s="313" t="str">
        <f t="shared" si="23"/>
        <v>F</v>
      </c>
      <c r="AH11" s="310">
        <v>95</v>
      </c>
      <c r="AI11" s="311">
        <f t="shared" si="24"/>
        <v>0</v>
      </c>
      <c r="AJ11" s="311">
        <f t="shared" si="25"/>
        <v>4</v>
      </c>
      <c r="AK11" s="312">
        <f t="shared" si="26"/>
        <v>4</v>
      </c>
      <c r="AL11" s="311">
        <f t="shared" si="27"/>
        <v>0</v>
      </c>
      <c r="AM11" s="311" t="str">
        <f t="shared" si="28"/>
        <v>A</v>
      </c>
      <c r="AN11" s="313" t="str">
        <f t="shared" si="29"/>
        <v>A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9.6660000000000004</v>
      </c>
      <c r="ER11" s="47">
        <f t="shared" si="120"/>
        <v>15</v>
      </c>
      <c r="ES11" s="67">
        <f t="shared" si="121"/>
        <v>28.997999999999998</v>
      </c>
      <c r="ET11" s="68">
        <f t="shared" si="122"/>
        <v>1.9330000000000001</v>
      </c>
      <c r="EU11" s="47" t="str">
        <f t="shared" si="123"/>
        <v>C-</v>
      </c>
      <c r="EV11" s="47">
        <f t="shared" si="124"/>
        <v>0</v>
      </c>
      <c r="EW11" s="48" t="str">
        <f t="shared" si="125"/>
        <v>C-</v>
      </c>
      <c r="EX11" s="69"/>
      <c r="EY11" s="70"/>
      <c r="EZ11" s="71"/>
      <c r="FA11" s="52"/>
    </row>
    <row r="12" spans="1:158" ht="50.1" customHeight="1">
      <c r="A12" s="53">
        <v>97</v>
      </c>
      <c r="B12" s="196" t="s">
        <v>16</v>
      </c>
      <c r="C12" s="152">
        <v>17202315</v>
      </c>
      <c r="D12" s="207" t="s">
        <v>202</v>
      </c>
      <c r="E12" s="211" t="s">
        <v>43</v>
      </c>
      <c r="F12" s="310">
        <v>96</v>
      </c>
      <c r="G12" s="311">
        <f t="shared" si="0"/>
        <v>0</v>
      </c>
      <c r="H12" s="311">
        <f t="shared" si="1"/>
        <v>4</v>
      </c>
      <c r="I12" s="312">
        <f t="shared" si="2"/>
        <v>4</v>
      </c>
      <c r="J12" s="311">
        <f t="shared" si="3"/>
        <v>0</v>
      </c>
      <c r="K12" s="311" t="str">
        <f t="shared" si="4"/>
        <v>A</v>
      </c>
      <c r="L12" s="313" t="str">
        <f t="shared" si="5"/>
        <v>A</v>
      </c>
      <c r="M12" s="310">
        <v>65</v>
      </c>
      <c r="N12" s="311">
        <f t="shared" si="6"/>
        <v>2.3330000000000002</v>
      </c>
      <c r="O12" s="311">
        <f t="shared" si="7"/>
        <v>0</v>
      </c>
      <c r="P12" s="312">
        <f t="shared" si="8"/>
        <v>2.3330000000000002</v>
      </c>
      <c r="Q12" s="311" t="str">
        <f t="shared" si="9"/>
        <v>C+</v>
      </c>
      <c r="R12" s="311">
        <f t="shared" si="10"/>
        <v>0</v>
      </c>
      <c r="S12" s="313" t="str">
        <f t="shared" si="11"/>
        <v>C+</v>
      </c>
      <c r="T12" s="310">
        <v>70</v>
      </c>
      <c r="U12" s="311">
        <f t="shared" si="12"/>
        <v>0</v>
      </c>
      <c r="V12" s="311">
        <f t="shared" si="13"/>
        <v>2.6659999999999999</v>
      </c>
      <c r="W12" s="312">
        <f t="shared" si="14"/>
        <v>2.6659999999999999</v>
      </c>
      <c r="X12" s="311">
        <f t="shared" si="15"/>
        <v>0</v>
      </c>
      <c r="Y12" s="311" t="str">
        <f t="shared" si="16"/>
        <v>B-</v>
      </c>
      <c r="Z12" s="313" t="str">
        <f t="shared" si="17"/>
        <v>B-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310">
        <v>89</v>
      </c>
      <c r="AI12" s="311">
        <f t="shared" si="24"/>
        <v>0</v>
      </c>
      <c r="AJ12" s="311">
        <f t="shared" si="25"/>
        <v>3.6659999999999999</v>
      </c>
      <c r="AK12" s="312">
        <f t="shared" si="26"/>
        <v>3.6659999999999999</v>
      </c>
      <c r="AL12" s="311">
        <f t="shared" si="27"/>
        <v>0</v>
      </c>
      <c r="AM12" s="311" t="str">
        <f t="shared" si="28"/>
        <v>A-</v>
      </c>
      <c r="AN12" s="313" t="str">
        <f t="shared" si="29"/>
        <v>A-</v>
      </c>
      <c r="AO12" s="310">
        <v>75</v>
      </c>
      <c r="AP12" s="311">
        <f t="shared" si="30"/>
        <v>0</v>
      </c>
      <c r="AQ12" s="311">
        <f t="shared" si="31"/>
        <v>3</v>
      </c>
      <c r="AR12" s="312">
        <f t="shared" si="32"/>
        <v>3</v>
      </c>
      <c r="AS12" s="311">
        <f t="shared" si="33"/>
        <v>0</v>
      </c>
      <c r="AT12" s="311" t="str">
        <f t="shared" si="34"/>
        <v>B</v>
      </c>
      <c r="AU12" s="313" t="str">
        <f t="shared" si="35"/>
        <v>B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15.665000000000001</v>
      </c>
      <c r="ER12" s="47">
        <f t="shared" si="120"/>
        <v>15</v>
      </c>
      <c r="ES12" s="67">
        <f t="shared" si="121"/>
        <v>46.994999999999997</v>
      </c>
      <c r="ET12" s="68">
        <f t="shared" si="122"/>
        <v>3.133</v>
      </c>
      <c r="EU12" s="47">
        <f t="shared" si="123"/>
        <v>0</v>
      </c>
      <c r="EV12" s="47" t="str">
        <f t="shared" si="124"/>
        <v>B</v>
      </c>
      <c r="EW12" s="48" t="str">
        <f t="shared" si="125"/>
        <v>B</v>
      </c>
      <c r="EX12" s="69"/>
      <c r="EY12" s="70"/>
      <c r="EZ12" s="71"/>
      <c r="FA12" s="52"/>
    </row>
    <row r="13" spans="1:158" ht="50.1" customHeight="1">
      <c r="A13" s="53">
        <v>98</v>
      </c>
      <c r="B13" s="196" t="s">
        <v>16</v>
      </c>
      <c r="C13" s="152">
        <v>17202316</v>
      </c>
      <c r="D13" s="153" t="s">
        <v>203</v>
      </c>
      <c r="E13" s="154" t="s">
        <v>204</v>
      </c>
      <c r="F13" s="310">
        <v>98</v>
      </c>
      <c r="G13" s="311">
        <f t="shared" si="0"/>
        <v>0</v>
      </c>
      <c r="H13" s="311">
        <f t="shared" si="1"/>
        <v>4</v>
      </c>
      <c r="I13" s="312">
        <f t="shared" si="2"/>
        <v>4</v>
      </c>
      <c r="J13" s="311">
        <f t="shared" si="3"/>
        <v>0</v>
      </c>
      <c r="K13" s="311" t="str">
        <f t="shared" si="4"/>
        <v>A</v>
      </c>
      <c r="L13" s="313" t="str">
        <f t="shared" si="5"/>
        <v>A</v>
      </c>
      <c r="M13" s="310">
        <v>83</v>
      </c>
      <c r="N13" s="311">
        <f t="shared" si="6"/>
        <v>0</v>
      </c>
      <c r="O13" s="311">
        <f t="shared" si="7"/>
        <v>3.3330000000000002</v>
      </c>
      <c r="P13" s="312">
        <f t="shared" si="8"/>
        <v>3.3330000000000002</v>
      </c>
      <c r="Q13" s="311">
        <f t="shared" si="9"/>
        <v>0</v>
      </c>
      <c r="R13" s="311" t="str">
        <f t="shared" si="10"/>
        <v>B+</v>
      </c>
      <c r="S13" s="313" t="str">
        <f t="shared" si="11"/>
        <v>B+</v>
      </c>
      <c r="T13" s="310">
        <v>76</v>
      </c>
      <c r="U13" s="311">
        <f t="shared" si="12"/>
        <v>0</v>
      </c>
      <c r="V13" s="311">
        <f t="shared" si="13"/>
        <v>3</v>
      </c>
      <c r="W13" s="312">
        <f t="shared" si="14"/>
        <v>3</v>
      </c>
      <c r="X13" s="311">
        <f t="shared" si="15"/>
        <v>0</v>
      </c>
      <c r="Y13" s="311" t="str">
        <f t="shared" si="16"/>
        <v>B</v>
      </c>
      <c r="Z13" s="313" t="str">
        <f t="shared" si="17"/>
        <v>B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10">
        <v>89</v>
      </c>
      <c r="AI13" s="311">
        <f t="shared" si="24"/>
        <v>0</v>
      </c>
      <c r="AJ13" s="311">
        <f t="shared" si="25"/>
        <v>3.6659999999999999</v>
      </c>
      <c r="AK13" s="312">
        <f t="shared" si="26"/>
        <v>3.6659999999999999</v>
      </c>
      <c r="AL13" s="311">
        <f t="shared" si="27"/>
        <v>0</v>
      </c>
      <c r="AM13" s="311" t="str">
        <f t="shared" si="28"/>
        <v>A-</v>
      </c>
      <c r="AN13" s="313" t="str">
        <f t="shared" si="29"/>
        <v>A-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310">
        <v>70</v>
      </c>
      <c r="BK13" s="311">
        <f t="shared" si="48"/>
        <v>0</v>
      </c>
      <c r="BL13" s="311">
        <f t="shared" si="49"/>
        <v>2.6659999999999999</v>
      </c>
      <c r="BM13" s="312">
        <f t="shared" si="50"/>
        <v>2.6659999999999999</v>
      </c>
      <c r="BN13" s="311">
        <f t="shared" si="51"/>
        <v>0</v>
      </c>
      <c r="BO13" s="311" t="str">
        <f t="shared" si="52"/>
        <v>B-</v>
      </c>
      <c r="BP13" s="313" t="str">
        <f t="shared" si="53"/>
        <v>B-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16.664999999999999</v>
      </c>
      <c r="ER13" s="47">
        <f t="shared" si="120"/>
        <v>15</v>
      </c>
      <c r="ES13" s="67">
        <f t="shared" si="121"/>
        <v>49.994999999999997</v>
      </c>
      <c r="ET13" s="68">
        <f t="shared" si="122"/>
        <v>3.3330000000000002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53">
        <v>99</v>
      </c>
      <c r="B14" s="196" t="s">
        <v>16</v>
      </c>
      <c r="C14" s="152">
        <v>17202317</v>
      </c>
      <c r="D14" s="212" t="s">
        <v>205</v>
      </c>
      <c r="E14" s="205" t="s">
        <v>206</v>
      </c>
      <c r="F14" s="310">
        <v>81</v>
      </c>
      <c r="G14" s="311">
        <f t="shared" si="0"/>
        <v>0</v>
      </c>
      <c r="H14" s="311">
        <f t="shared" si="1"/>
        <v>3.3330000000000002</v>
      </c>
      <c r="I14" s="312">
        <f t="shared" si="2"/>
        <v>3.3330000000000002</v>
      </c>
      <c r="J14" s="311">
        <f t="shared" si="3"/>
        <v>0</v>
      </c>
      <c r="K14" s="311" t="str">
        <f t="shared" si="4"/>
        <v>B+</v>
      </c>
      <c r="L14" s="313" t="str">
        <f t="shared" si="5"/>
        <v>B+</v>
      </c>
      <c r="M14" s="310">
        <v>76</v>
      </c>
      <c r="N14" s="311">
        <f t="shared" si="6"/>
        <v>0</v>
      </c>
      <c r="O14" s="311">
        <f t="shared" si="7"/>
        <v>3</v>
      </c>
      <c r="P14" s="312">
        <f t="shared" si="8"/>
        <v>3</v>
      </c>
      <c r="Q14" s="311">
        <f t="shared" si="9"/>
        <v>0</v>
      </c>
      <c r="R14" s="311" t="str">
        <f t="shared" si="10"/>
        <v>B</v>
      </c>
      <c r="S14" s="313" t="str">
        <f t="shared" si="11"/>
        <v>B</v>
      </c>
      <c r="T14" s="310">
        <v>77</v>
      </c>
      <c r="U14" s="311">
        <f t="shared" si="12"/>
        <v>0</v>
      </c>
      <c r="V14" s="311">
        <f t="shared" si="13"/>
        <v>3</v>
      </c>
      <c r="W14" s="312">
        <f t="shared" si="14"/>
        <v>3</v>
      </c>
      <c r="X14" s="311">
        <f t="shared" si="15"/>
        <v>0</v>
      </c>
      <c r="Y14" s="311" t="str">
        <f t="shared" si="16"/>
        <v>B</v>
      </c>
      <c r="Z14" s="313" t="str">
        <f t="shared" si="17"/>
        <v>B</v>
      </c>
      <c r="AA14" s="310">
        <v>75</v>
      </c>
      <c r="AB14" s="311">
        <f t="shared" si="18"/>
        <v>0</v>
      </c>
      <c r="AC14" s="311">
        <f t="shared" si="19"/>
        <v>3</v>
      </c>
      <c r="AD14" s="312">
        <f t="shared" si="20"/>
        <v>3</v>
      </c>
      <c r="AE14" s="311">
        <f t="shared" si="21"/>
        <v>0</v>
      </c>
      <c r="AF14" s="311" t="str">
        <f t="shared" si="22"/>
        <v>B</v>
      </c>
      <c r="AG14" s="313" t="str">
        <f t="shared" si="23"/>
        <v>B</v>
      </c>
      <c r="AH14" s="310">
        <v>90</v>
      </c>
      <c r="AI14" s="311">
        <f t="shared" si="24"/>
        <v>0</v>
      </c>
      <c r="AJ14" s="311">
        <f t="shared" si="25"/>
        <v>4</v>
      </c>
      <c r="AK14" s="312">
        <f t="shared" si="26"/>
        <v>4</v>
      </c>
      <c r="AL14" s="311">
        <f t="shared" si="27"/>
        <v>0</v>
      </c>
      <c r="AM14" s="311" t="str">
        <f t="shared" si="28"/>
        <v>A</v>
      </c>
      <c r="AN14" s="313" t="str">
        <f t="shared" si="29"/>
        <v>A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16.332999999999998</v>
      </c>
      <c r="ER14" s="47">
        <f t="shared" si="120"/>
        <v>15</v>
      </c>
      <c r="ES14" s="67">
        <f t="shared" si="121"/>
        <v>48.999000000000002</v>
      </c>
      <c r="ET14" s="68">
        <f t="shared" si="122"/>
        <v>3.2669999999999999</v>
      </c>
      <c r="EU14" s="47">
        <f t="shared" si="123"/>
        <v>0</v>
      </c>
      <c r="EV14" s="47" t="str">
        <f t="shared" si="124"/>
        <v>B</v>
      </c>
      <c r="EW14" s="48" t="str">
        <f t="shared" si="125"/>
        <v>B</v>
      </c>
      <c r="EX14" s="69"/>
      <c r="EY14" s="70"/>
      <c r="EZ14" s="71"/>
      <c r="FA14" s="52"/>
    </row>
    <row r="15" spans="1:158" ht="50.1" customHeight="1">
      <c r="A15" s="53">
        <v>100</v>
      </c>
      <c r="B15" s="196" t="s">
        <v>16</v>
      </c>
      <c r="C15" s="152">
        <v>17202318</v>
      </c>
      <c r="D15" s="213" t="s">
        <v>207</v>
      </c>
      <c r="E15" s="214" t="s">
        <v>208</v>
      </c>
      <c r="F15" s="310">
        <v>80</v>
      </c>
      <c r="G15" s="311">
        <f t="shared" si="0"/>
        <v>0</v>
      </c>
      <c r="H15" s="311">
        <f t="shared" si="1"/>
        <v>3.3330000000000002</v>
      </c>
      <c r="I15" s="312">
        <f t="shared" si="2"/>
        <v>3.3330000000000002</v>
      </c>
      <c r="J15" s="311">
        <f t="shared" si="3"/>
        <v>0</v>
      </c>
      <c r="K15" s="311" t="str">
        <f t="shared" si="4"/>
        <v>B+</v>
      </c>
      <c r="L15" s="313" t="str">
        <f t="shared" si="5"/>
        <v>B+</v>
      </c>
      <c r="M15" s="310">
        <v>65</v>
      </c>
      <c r="N15" s="311">
        <f t="shared" si="6"/>
        <v>2.3330000000000002</v>
      </c>
      <c r="O15" s="311">
        <f t="shared" si="7"/>
        <v>0</v>
      </c>
      <c r="P15" s="312">
        <f t="shared" si="8"/>
        <v>2.3330000000000002</v>
      </c>
      <c r="Q15" s="311" t="str">
        <f t="shared" si="9"/>
        <v>C+</v>
      </c>
      <c r="R15" s="311">
        <f t="shared" si="10"/>
        <v>0</v>
      </c>
      <c r="S15" s="313" t="str">
        <f t="shared" si="11"/>
        <v>C+</v>
      </c>
      <c r="T15" s="310">
        <v>67</v>
      </c>
      <c r="U15" s="311">
        <f t="shared" si="12"/>
        <v>2.3330000000000002</v>
      </c>
      <c r="V15" s="311">
        <f t="shared" si="13"/>
        <v>0</v>
      </c>
      <c r="W15" s="312">
        <f t="shared" si="14"/>
        <v>2.3330000000000002</v>
      </c>
      <c r="X15" s="311" t="str">
        <f t="shared" si="15"/>
        <v>C+</v>
      </c>
      <c r="Y15" s="311">
        <f t="shared" si="16"/>
        <v>0</v>
      </c>
      <c r="Z15" s="313" t="str">
        <f t="shared" si="17"/>
        <v>C+</v>
      </c>
      <c r="AA15" s="310">
        <v>77</v>
      </c>
      <c r="AB15" s="311">
        <f t="shared" si="18"/>
        <v>0</v>
      </c>
      <c r="AC15" s="311">
        <f t="shared" si="19"/>
        <v>3</v>
      </c>
      <c r="AD15" s="312">
        <f t="shared" si="20"/>
        <v>3</v>
      </c>
      <c r="AE15" s="311">
        <f t="shared" si="21"/>
        <v>0</v>
      </c>
      <c r="AF15" s="311" t="str">
        <f t="shared" si="22"/>
        <v>B</v>
      </c>
      <c r="AG15" s="313" t="str">
        <f t="shared" si="23"/>
        <v>B</v>
      </c>
      <c r="AH15" s="310">
        <v>90</v>
      </c>
      <c r="AI15" s="311">
        <f t="shared" si="24"/>
        <v>0</v>
      </c>
      <c r="AJ15" s="311">
        <f t="shared" si="25"/>
        <v>4</v>
      </c>
      <c r="AK15" s="312">
        <f t="shared" si="26"/>
        <v>4</v>
      </c>
      <c r="AL15" s="311">
        <f t="shared" si="27"/>
        <v>0</v>
      </c>
      <c r="AM15" s="311" t="str">
        <f t="shared" si="28"/>
        <v>A</v>
      </c>
      <c r="AN15" s="313" t="str">
        <f t="shared" si="29"/>
        <v>A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14.999000000000001</v>
      </c>
      <c r="ER15" s="47">
        <f t="shared" si="120"/>
        <v>15</v>
      </c>
      <c r="ES15" s="67">
        <f t="shared" si="121"/>
        <v>44.997</v>
      </c>
      <c r="ET15" s="68">
        <f t="shared" si="122"/>
        <v>3</v>
      </c>
      <c r="EU15" s="47">
        <f t="shared" si="123"/>
        <v>0</v>
      </c>
      <c r="EV15" s="47" t="str">
        <f t="shared" si="124"/>
        <v>B</v>
      </c>
      <c r="EW15" s="48" t="str">
        <f t="shared" si="125"/>
        <v>B</v>
      </c>
      <c r="EX15" s="69"/>
      <c r="EY15" s="70"/>
      <c r="EZ15" s="71"/>
      <c r="FA15" s="52"/>
    </row>
    <row r="16" spans="1:158" ht="50.1" customHeight="1">
      <c r="A16" s="53">
        <v>101</v>
      </c>
      <c r="B16" s="196" t="s">
        <v>16</v>
      </c>
      <c r="C16" s="152">
        <v>17202319</v>
      </c>
      <c r="D16" s="153" t="s">
        <v>209</v>
      </c>
      <c r="E16" s="205" t="s">
        <v>208</v>
      </c>
      <c r="F16" s="310">
        <v>70</v>
      </c>
      <c r="G16" s="311">
        <f t="shared" si="0"/>
        <v>0</v>
      </c>
      <c r="H16" s="311">
        <f t="shared" si="1"/>
        <v>2.6659999999999999</v>
      </c>
      <c r="I16" s="312">
        <f t="shared" si="2"/>
        <v>2.6659999999999999</v>
      </c>
      <c r="J16" s="311">
        <f t="shared" si="3"/>
        <v>0</v>
      </c>
      <c r="K16" s="311" t="str">
        <f t="shared" si="4"/>
        <v>B-</v>
      </c>
      <c r="L16" s="313" t="str">
        <f t="shared" si="5"/>
        <v>B-</v>
      </c>
      <c r="M16" s="310">
        <v>95</v>
      </c>
      <c r="N16" s="311">
        <f t="shared" si="6"/>
        <v>0</v>
      </c>
      <c r="O16" s="311">
        <f t="shared" si="7"/>
        <v>4</v>
      </c>
      <c r="P16" s="312">
        <f t="shared" si="8"/>
        <v>4</v>
      </c>
      <c r="Q16" s="311">
        <f t="shared" si="9"/>
        <v>0</v>
      </c>
      <c r="R16" s="311" t="str">
        <f t="shared" si="10"/>
        <v>A</v>
      </c>
      <c r="S16" s="313" t="str">
        <f t="shared" si="11"/>
        <v>A</v>
      </c>
      <c r="T16" s="310">
        <v>70</v>
      </c>
      <c r="U16" s="311">
        <f t="shared" si="12"/>
        <v>0</v>
      </c>
      <c r="V16" s="311">
        <f t="shared" si="13"/>
        <v>2.6659999999999999</v>
      </c>
      <c r="W16" s="312">
        <f t="shared" si="14"/>
        <v>2.6659999999999999</v>
      </c>
      <c r="X16" s="311">
        <f t="shared" si="15"/>
        <v>0</v>
      </c>
      <c r="Y16" s="311" t="str">
        <f t="shared" si="16"/>
        <v>B-</v>
      </c>
      <c r="Z16" s="313" t="str">
        <f t="shared" si="17"/>
        <v>B-</v>
      </c>
      <c r="AA16" s="310">
        <v>77</v>
      </c>
      <c r="AB16" s="311">
        <f t="shared" si="18"/>
        <v>0</v>
      </c>
      <c r="AC16" s="311">
        <f t="shared" si="19"/>
        <v>3</v>
      </c>
      <c r="AD16" s="312">
        <f t="shared" si="20"/>
        <v>3</v>
      </c>
      <c r="AE16" s="311">
        <f t="shared" si="21"/>
        <v>0</v>
      </c>
      <c r="AF16" s="311" t="str">
        <f t="shared" si="22"/>
        <v>B</v>
      </c>
      <c r="AG16" s="313" t="str">
        <f t="shared" si="23"/>
        <v>B</v>
      </c>
      <c r="AH16" s="310">
        <v>92</v>
      </c>
      <c r="AI16" s="311">
        <f t="shared" si="24"/>
        <v>0</v>
      </c>
      <c r="AJ16" s="311">
        <f t="shared" si="25"/>
        <v>4</v>
      </c>
      <c r="AK16" s="312">
        <f t="shared" si="26"/>
        <v>4</v>
      </c>
      <c r="AL16" s="311">
        <f t="shared" si="27"/>
        <v>0</v>
      </c>
      <c r="AM16" s="311" t="str">
        <f t="shared" si="28"/>
        <v>A</v>
      </c>
      <c r="AN16" s="313" t="str">
        <f t="shared" si="29"/>
        <v>A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16.332000000000001</v>
      </c>
      <c r="ER16" s="47">
        <f t="shared" si="120"/>
        <v>15</v>
      </c>
      <c r="ES16" s="67">
        <f t="shared" si="121"/>
        <v>48.995999999999995</v>
      </c>
      <c r="ET16" s="68">
        <f t="shared" si="122"/>
        <v>3.266</v>
      </c>
      <c r="EU16" s="47">
        <f t="shared" si="123"/>
        <v>0</v>
      </c>
      <c r="EV16" s="47" t="str">
        <f t="shared" si="124"/>
        <v>B</v>
      </c>
      <c r="EW16" s="48" t="str">
        <f t="shared" si="125"/>
        <v>B</v>
      </c>
      <c r="EX16" s="69"/>
      <c r="EY16" s="70"/>
      <c r="EZ16" s="71"/>
      <c r="FA16" s="52"/>
    </row>
    <row r="17" spans="1:157" ht="50.1" customHeight="1">
      <c r="A17" s="53">
        <v>102</v>
      </c>
      <c r="B17" s="215" t="s">
        <v>53</v>
      </c>
      <c r="C17" s="216">
        <v>17102403</v>
      </c>
      <c r="D17" s="217" t="s">
        <v>210</v>
      </c>
      <c r="E17" s="218" t="s">
        <v>21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310">
        <v>85</v>
      </c>
      <c r="AI17" s="311">
        <f t="shared" si="24"/>
        <v>0</v>
      </c>
      <c r="AJ17" s="311">
        <f t="shared" si="25"/>
        <v>3.6659999999999999</v>
      </c>
      <c r="AK17" s="312">
        <f t="shared" si="26"/>
        <v>3.6659999999999999</v>
      </c>
      <c r="AL17" s="311">
        <f t="shared" si="27"/>
        <v>0</v>
      </c>
      <c r="AM17" s="311" t="str">
        <f t="shared" si="28"/>
        <v>A-</v>
      </c>
      <c r="AN17" s="313" t="str">
        <f t="shared" si="29"/>
        <v>A-</v>
      </c>
      <c r="AO17" s="310">
        <v>94</v>
      </c>
      <c r="AP17" s="311">
        <f t="shared" si="30"/>
        <v>0</v>
      </c>
      <c r="AQ17" s="311">
        <f t="shared" si="31"/>
        <v>4</v>
      </c>
      <c r="AR17" s="312">
        <f t="shared" si="32"/>
        <v>4</v>
      </c>
      <c r="AS17" s="311">
        <f t="shared" si="33"/>
        <v>0</v>
      </c>
      <c r="AT17" s="311" t="str">
        <f t="shared" si="34"/>
        <v>A</v>
      </c>
      <c r="AU17" s="313" t="str">
        <f t="shared" si="35"/>
        <v>A</v>
      </c>
      <c r="AV17" s="310">
        <v>92</v>
      </c>
      <c r="AW17" s="311">
        <f t="shared" si="36"/>
        <v>0</v>
      </c>
      <c r="AX17" s="311">
        <f t="shared" si="37"/>
        <v>4</v>
      </c>
      <c r="AY17" s="312">
        <f t="shared" si="38"/>
        <v>4</v>
      </c>
      <c r="AZ17" s="311">
        <f t="shared" si="39"/>
        <v>0</v>
      </c>
      <c r="BA17" s="311" t="str">
        <f t="shared" si="40"/>
        <v>A</v>
      </c>
      <c r="BB17" s="313" t="str">
        <f t="shared" si="41"/>
        <v>A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11.666</v>
      </c>
      <c r="ER17" s="47">
        <f t="shared" si="120"/>
        <v>9</v>
      </c>
      <c r="ES17" s="67">
        <f t="shared" si="121"/>
        <v>34.997999999999998</v>
      </c>
      <c r="ET17" s="68">
        <f t="shared" si="122"/>
        <v>3.8889999999999998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>
      <c r="A18" s="53">
        <v>103</v>
      </c>
      <c r="B18" s="215" t="s">
        <v>53</v>
      </c>
      <c r="C18" s="216">
        <v>17102404</v>
      </c>
      <c r="D18" s="219" t="s">
        <v>211</v>
      </c>
      <c r="E18" s="218" t="s">
        <v>212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310">
        <v>76</v>
      </c>
      <c r="AB18" s="311">
        <f t="shared" si="18"/>
        <v>0</v>
      </c>
      <c r="AC18" s="311">
        <f t="shared" si="19"/>
        <v>3</v>
      </c>
      <c r="AD18" s="312">
        <f t="shared" si="20"/>
        <v>3</v>
      </c>
      <c r="AE18" s="311">
        <f t="shared" si="21"/>
        <v>0</v>
      </c>
      <c r="AF18" s="311" t="str">
        <f t="shared" si="22"/>
        <v>B</v>
      </c>
      <c r="AG18" s="313" t="str">
        <f t="shared" si="23"/>
        <v>B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10">
        <v>69</v>
      </c>
      <c r="AP18" s="311">
        <f t="shared" si="30"/>
        <v>2.3330000000000002</v>
      </c>
      <c r="AQ18" s="311">
        <f t="shared" si="31"/>
        <v>0</v>
      </c>
      <c r="AR18" s="312">
        <f t="shared" si="32"/>
        <v>2.3330000000000002</v>
      </c>
      <c r="AS18" s="311" t="str">
        <f t="shared" si="33"/>
        <v>C+</v>
      </c>
      <c r="AT18" s="311">
        <f t="shared" si="34"/>
        <v>0</v>
      </c>
      <c r="AU18" s="313" t="str">
        <f t="shared" si="35"/>
        <v>C+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10">
        <v>85</v>
      </c>
      <c r="BD18" s="311">
        <f t="shared" si="42"/>
        <v>0</v>
      </c>
      <c r="BE18" s="311">
        <f t="shared" si="43"/>
        <v>3.6659999999999999</v>
      </c>
      <c r="BF18" s="312">
        <f t="shared" si="44"/>
        <v>3.6659999999999999</v>
      </c>
      <c r="BG18" s="311">
        <f t="shared" si="45"/>
        <v>0</v>
      </c>
      <c r="BH18" s="311" t="str">
        <f t="shared" si="46"/>
        <v>A-</v>
      </c>
      <c r="BI18" s="313" t="str">
        <f t="shared" si="47"/>
        <v>A-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8.9990000000000006</v>
      </c>
      <c r="ER18" s="47">
        <f t="shared" si="120"/>
        <v>9</v>
      </c>
      <c r="ES18" s="67">
        <f t="shared" si="121"/>
        <v>26.997</v>
      </c>
      <c r="ET18" s="68">
        <f t="shared" si="122"/>
        <v>3</v>
      </c>
      <c r="EU18" s="47">
        <f t="shared" si="123"/>
        <v>0</v>
      </c>
      <c r="EV18" s="47" t="str">
        <f t="shared" si="124"/>
        <v>B</v>
      </c>
      <c r="EW18" s="48" t="str">
        <f t="shared" si="125"/>
        <v>B</v>
      </c>
      <c r="EX18" s="69"/>
      <c r="EY18" s="70"/>
      <c r="EZ18" s="71"/>
      <c r="FA18" s="52"/>
    </row>
    <row r="19" spans="1:157" ht="50.1" customHeight="1">
      <c r="A19" s="53">
        <v>104</v>
      </c>
      <c r="B19" s="215" t="s">
        <v>53</v>
      </c>
      <c r="C19" s="216">
        <v>17102405</v>
      </c>
      <c r="D19" s="219" t="s">
        <v>213</v>
      </c>
      <c r="E19" s="218" t="s">
        <v>214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310">
        <v>68</v>
      </c>
      <c r="AP19" s="311">
        <f t="shared" si="30"/>
        <v>2.3330000000000002</v>
      </c>
      <c r="AQ19" s="311">
        <f t="shared" si="31"/>
        <v>0</v>
      </c>
      <c r="AR19" s="312">
        <f t="shared" si="32"/>
        <v>2.3330000000000002</v>
      </c>
      <c r="AS19" s="311" t="str">
        <f t="shared" si="33"/>
        <v>C+</v>
      </c>
      <c r="AT19" s="311">
        <f t="shared" si="34"/>
        <v>0</v>
      </c>
      <c r="AU19" s="313" t="str">
        <f t="shared" si="35"/>
        <v>C+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310">
        <v>85</v>
      </c>
      <c r="BD19" s="311">
        <f t="shared" si="42"/>
        <v>0</v>
      </c>
      <c r="BE19" s="311">
        <f t="shared" si="43"/>
        <v>3.6659999999999999</v>
      </c>
      <c r="BF19" s="312">
        <f t="shared" si="44"/>
        <v>3.6659999999999999</v>
      </c>
      <c r="BG19" s="311">
        <f t="shared" si="45"/>
        <v>0</v>
      </c>
      <c r="BH19" s="311" t="str">
        <f t="shared" si="46"/>
        <v>A-</v>
      </c>
      <c r="BI19" s="313" t="str">
        <f t="shared" si="47"/>
        <v>A-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310">
        <v>86</v>
      </c>
      <c r="BY19" s="311">
        <f t="shared" si="60"/>
        <v>0</v>
      </c>
      <c r="BZ19" s="311">
        <f t="shared" si="61"/>
        <v>3.6659999999999999</v>
      </c>
      <c r="CA19" s="312">
        <f t="shared" si="62"/>
        <v>3.6659999999999999</v>
      </c>
      <c r="CB19" s="311">
        <f t="shared" si="63"/>
        <v>0</v>
      </c>
      <c r="CC19" s="311" t="str">
        <f t="shared" si="64"/>
        <v>A-</v>
      </c>
      <c r="CD19" s="313" t="str">
        <f t="shared" si="65"/>
        <v>A-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9.6650000000000009</v>
      </c>
      <c r="ER19" s="47">
        <f t="shared" si="120"/>
        <v>9</v>
      </c>
      <c r="ES19" s="67">
        <f t="shared" si="121"/>
        <v>28.994999999999997</v>
      </c>
      <c r="ET19" s="68">
        <f t="shared" si="122"/>
        <v>3.222</v>
      </c>
      <c r="EU19" s="47">
        <f t="shared" si="123"/>
        <v>0</v>
      </c>
      <c r="EV19" s="47" t="str">
        <f t="shared" si="124"/>
        <v>B</v>
      </c>
      <c r="EW19" s="48" t="str">
        <f t="shared" si="125"/>
        <v>B</v>
      </c>
      <c r="EX19" s="69"/>
      <c r="EY19" s="70"/>
      <c r="EZ19" s="71"/>
      <c r="FA19" s="52"/>
    </row>
    <row r="20" spans="1:157" ht="50.1" customHeight="1">
      <c r="A20" s="53">
        <v>105</v>
      </c>
      <c r="B20" s="215" t="s">
        <v>53</v>
      </c>
      <c r="C20" s="216">
        <v>17102406</v>
      </c>
      <c r="D20" s="219" t="s">
        <v>215</v>
      </c>
      <c r="E20" s="218" t="s">
        <v>214</v>
      </c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310">
        <v>80</v>
      </c>
      <c r="AI20" s="311">
        <f t="shared" si="24"/>
        <v>0</v>
      </c>
      <c r="AJ20" s="311">
        <f t="shared" si="25"/>
        <v>3.3330000000000002</v>
      </c>
      <c r="AK20" s="312">
        <f t="shared" si="26"/>
        <v>3.3330000000000002</v>
      </c>
      <c r="AL20" s="311">
        <f t="shared" si="27"/>
        <v>0</v>
      </c>
      <c r="AM20" s="311" t="str">
        <f t="shared" si="28"/>
        <v>B+</v>
      </c>
      <c r="AN20" s="313" t="str">
        <f t="shared" si="29"/>
        <v>B+</v>
      </c>
      <c r="AO20" s="310">
        <v>62</v>
      </c>
      <c r="AP20" s="311">
        <f t="shared" si="30"/>
        <v>2</v>
      </c>
      <c r="AQ20" s="311">
        <f t="shared" si="31"/>
        <v>0</v>
      </c>
      <c r="AR20" s="312">
        <f t="shared" si="32"/>
        <v>2</v>
      </c>
      <c r="AS20" s="311" t="str">
        <f t="shared" si="33"/>
        <v>C</v>
      </c>
      <c r="AT20" s="311">
        <f t="shared" si="34"/>
        <v>0</v>
      </c>
      <c r="AU20" s="313" t="str">
        <f t="shared" si="35"/>
        <v>C</v>
      </c>
      <c r="AV20" s="310">
        <v>85</v>
      </c>
      <c r="AW20" s="311">
        <f t="shared" si="36"/>
        <v>0</v>
      </c>
      <c r="AX20" s="311">
        <f t="shared" si="37"/>
        <v>3.6659999999999999</v>
      </c>
      <c r="AY20" s="312">
        <f t="shared" si="38"/>
        <v>3.6659999999999999</v>
      </c>
      <c r="AZ20" s="311">
        <f t="shared" si="39"/>
        <v>0</v>
      </c>
      <c r="BA20" s="311" t="str">
        <f t="shared" si="40"/>
        <v>A-</v>
      </c>
      <c r="BB20" s="313" t="str">
        <f t="shared" si="41"/>
        <v>A-</v>
      </c>
      <c r="BC20" s="58"/>
      <c r="BD20" s="275">
        <f t="shared" si="42"/>
        <v>0</v>
      </c>
      <c r="BE20" s="275">
        <f t="shared" si="43"/>
        <v>0</v>
      </c>
      <c r="BF20" s="61">
        <f t="shared" si="44"/>
        <v>0</v>
      </c>
      <c r="BG20" s="275">
        <f t="shared" si="45"/>
        <v>0</v>
      </c>
      <c r="BH20" s="275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8.9990000000000006</v>
      </c>
      <c r="ER20" s="47">
        <f t="shared" si="120"/>
        <v>9</v>
      </c>
      <c r="ES20" s="67">
        <f t="shared" si="121"/>
        <v>26.997</v>
      </c>
      <c r="ET20" s="68">
        <f t="shared" si="122"/>
        <v>3</v>
      </c>
      <c r="EU20" s="47">
        <f t="shared" si="123"/>
        <v>0</v>
      </c>
      <c r="EV20" s="47" t="str">
        <f t="shared" si="124"/>
        <v>B</v>
      </c>
      <c r="EW20" s="48" t="str">
        <f t="shared" si="125"/>
        <v>B</v>
      </c>
      <c r="EX20" s="69"/>
      <c r="EY20" s="70"/>
      <c r="EZ20" s="71"/>
      <c r="FA20" s="52"/>
    </row>
    <row r="21" spans="1:157" ht="50.1" customHeight="1">
      <c r="A21" s="53">
        <v>106</v>
      </c>
      <c r="B21" s="220" t="s">
        <v>53</v>
      </c>
      <c r="C21" s="221">
        <v>17102407</v>
      </c>
      <c r="D21" s="219" t="s">
        <v>216</v>
      </c>
      <c r="E21" s="218" t="s">
        <v>71</v>
      </c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310">
        <v>94</v>
      </c>
      <c r="AI21" s="311">
        <f t="shared" si="24"/>
        <v>0</v>
      </c>
      <c r="AJ21" s="311">
        <f t="shared" si="25"/>
        <v>4</v>
      </c>
      <c r="AK21" s="312">
        <f t="shared" si="26"/>
        <v>4</v>
      </c>
      <c r="AL21" s="311">
        <f t="shared" si="27"/>
        <v>0</v>
      </c>
      <c r="AM21" s="311" t="str">
        <f t="shared" si="28"/>
        <v>A</v>
      </c>
      <c r="AN21" s="313" t="str">
        <f t="shared" si="29"/>
        <v>A</v>
      </c>
      <c r="AO21" s="310">
        <v>91</v>
      </c>
      <c r="AP21" s="311">
        <f t="shared" si="30"/>
        <v>0</v>
      </c>
      <c r="AQ21" s="311">
        <f t="shared" si="31"/>
        <v>4</v>
      </c>
      <c r="AR21" s="312">
        <f t="shared" si="32"/>
        <v>4</v>
      </c>
      <c r="AS21" s="311">
        <f t="shared" si="33"/>
        <v>0</v>
      </c>
      <c r="AT21" s="311" t="str">
        <f t="shared" si="34"/>
        <v>A</v>
      </c>
      <c r="AU21" s="313" t="str">
        <f t="shared" si="35"/>
        <v>A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310">
        <v>81</v>
      </c>
      <c r="BK21" s="311">
        <f t="shared" si="48"/>
        <v>0</v>
      </c>
      <c r="BL21" s="311">
        <f t="shared" si="49"/>
        <v>3.3330000000000002</v>
      </c>
      <c r="BM21" s="312">
        <f t="shared" si="50"/>
        <v>3.3330000000000002</v>
      </c>
      <c r="BN21" s="311">
        <f t="shared" si="51"/>
        <v>0</v>
      </c>
      <c r="BO21" s="311" t="str">
        <f t="shared" si="52"/>
        <v>B+</v>
      </c>
      <c r="BP21" s="313" t="str">
        <f t="shared" si="53"/>
        <v>B+</v>
      </c>
      <c r="BQ21" s="310">
        <v>93</v>
      </c>
      <c r="BR21" s="311">
        <f t="shared" si="54"/>
        <v>0</v>
      </c>
      <c r="BS21" s="311">
        <f t="shared" si="55"/>
        <v>4</v>
      </c>
      <c r="BT21" s="312">
        <f t="shared" si="56"/>
        <v>4</v>
      </c>
      <c r="BU21" s="311">
        <f t="shared" si="57"/>
        <v>0</v>
      </c>
      <c r="BV21" s="311" t="str">
        <f t="shared" si="58"/>
        <v>A</v>
      </c>
      <c r="BW21" s="313" t="str">
        <f t="shared" si="59"/>
        <v>A</v>
      </c>
      <c r="BX21" s="310">
        <v>91</v>
      </c>
      <c r="BY21" s="311">
        <f t="shared" si="60"/>
        <v>0</v>
      </c>
      <c r="BZ21" s="311">
        <f t="shared" si="61"/>
        <v>4</v>
      </c>
      <c r="CA21" s="312">
        <f t="shared" si="62"/>
        <v>4</v>
      </c>
      <c r="CB21" s="311">
        <f t="shared" si="63"/>
        <v>0</v>
      </c>
      <c r="CC21" s="311" t="str">
        <f t="shared" si="64"/>
        <v>A</v>
      </c>
      <c r="CD21" s="313" t="str">
        <f t="shared" si="65"/>
        <v>A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19.332999999999998</v>
      </c>
      <c r="ER21" s="47">
        <f t="shared" si="120"/>
        <v>15</v>
      </c>
      <c r="ES21" s="67">
        <f t="shared" si="121"/>
        <v>57.999000000000002</v>
      </c>
      <c r="ET21" s="68">
        <f t="shared" si="122"/>
        <v>3.867</v>
      </c>
      <c r="EU21" s="47">
        <f t="shared" si="123"/>
        <v>0</v>
      </c>
      <c r="EV21" s="47" t="str">
        <f t="shared" si="124"/>
        <v>A-</v>
      </c>
      <c r="EW21" s="48" t="str">
        <f t="shared" si="125"/>
        <v>A-</v>
      </c>
      <c r="EX21" s="69"/>
      <c r="EY21" s="70"/>
      <c r="EZ21" s="71"/>
      <c r="FA21" s="52"/>
    </row>
    <row r="22" spans="1:157" ht="50.1" customHeight="1" thickBot="1">
      <c r="A22" s="53">
        <v>107</v>
      </c>
      <c r="B22" s="220" t="s">
        <v>53</v>
      </c>
      <c r="C22" s="221">
        <v>17102408</v>
      </c>
      <c r="D22" s="219" t="s">
        <v>217</v>
      </c>
      <c r="E22" s="222" t="s">
        <v>218</v>
      </c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310">
        <v>89</v>
      </c>
      <c r="AI22" s="311">
        <f t="shared" si="24"/>
        <v>0</v>
      </c>
      <c r="AJ22" s="311">
        <f t="shared" si="25"/>
        <v>3.6659999999999999</v>
      </c>
      <c r="AK22" s="312">
        <f t="shared" si="26"/>
        <v>3.6659999999999999</v>
      </c>
      <c r="AL22" s="311">
        <f t="shared" si="27"/>
        <v>0</v>
      </c>
      <c r="AM22" s="311" t="str">
        <f t="shared" si="28"/>
        <v>A-</v>
      </c>
      <c r="AN22" s="313" t="str">
        <f t="shared" si="29"/>
        <v>A-</v>
      </c>
      <c r="AO22" s="310">
        <v>91</v>
      </c>
      <c r="AP22" s="311">
        <f t="shared" si="30"/>
        <v>0</v>
      </c>
      <c r="AQ22" s="311">
        <f t="shared" si="31"/>
        <v>4</v>
      </c>
      <c r="AR22" s="312">
        <f t="shared" si="32"/>
        <v>4</v>
      </c>
      <c r="AS22" s="311">
        <f t="shared" si="33"/>
        <v>0</v>
      </c>
      <c r="AT22" s="311" t="str">
        <f t="shared" si="34"/>
        <v>A</v>
      </c>
      <c r="AU22" s="313" t="str">
        <f t="shared" si="35"/>
        <v>A</v>
      </c>
      <c r="AV22" s="310">
        <v>87</v>
      </c>
      <c r="AW22" s="311">
        <f t="shared" si="36"/>
        <v>0</v>
      </c>
      <c r="AX22" s="311">
        <f t="shared" si="37"/>
        <v>3.6659999999999999</v>
      </c>
      <c r="AY22" s="312">
        <f t="shared" si="38"/>
        <v>3.6659999999999999</v>
      </c>
      <c r="AZ22" s="311">
        <f t="shared" si="39"/>
        <v>0</v>
      </c>
      <c r="BA22" s="311" t="str">
        <f t="shared" si="40"/>
        <v>A-</v>
      </c>
      <c r="BB22" s="313" t="str">
        <f t="shared" si="41"/>
        <v>A-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11.332000000000001</v>
      </c>
      <c r="ER22" s="47">
        <f t="shared" si="120"/>
        <v>9</v>
      </c>
      <c r="ES22" s="67">
        <f t="shared" si="121"/>
        <v>33.995999999999995</v>
      </c>
      <c r="ET22" s="68">
        <f t="shared" si="122"/>
        <v>3.7770000000000001</v>
      </c>
      <c r="EU22" s="47">
        <f t="shared" si="123"/>
        <v>0</v>
      </c>
      <c r="EV22" s="47" t="str">
        <f t="shared" si="124"/>
        <v>A-</v>
      </c>
      <c r="EW22" s="48" t="str">
        <f t="shared" si="125"/>
        <v>A-</v>
      </c>
      <c r="EX22" s="69"/>
      <c r="EY22" s="70"/>
      <c r="EZ22" s="71"/>
      <c r="FA22" s="52"/>
    </row>
    <row r="23" spans="1:157" ht="50.1" hidden="1" customHeight="1">
      <c r="A23" s="53">
        <v>18</v>
      </c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1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zoomScale="35" zoomScaleNormal="50" zoomScaleSheetLayoutView="35" workbookViewId="0">
      <selection activeCell="AR7" sqref="AR7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91" customWidth="1"/>
    <col min="4" max="4" width="91.140625" style="91" customWidth="1"/>
    <col min="5" max="5" width="25.85546875" style="91" customWidth="1"/>
    <col min="6" max="6" width="10.42578125" style="91" customWidth="1"/>
    <col min="7" max="8" width="5.5703125" style="91" hidden="1" customWidth="1"/>
    <col min="9" max="9" width="10.42578125" style="91" customWidth="1"/>
    <col min="10" max="11" width="5.5703125" style="91" hidden="1" customWidth="1"/>
    <col min="12" max="13" width="10.42578125" style="91" customWidth="1"/>
    <col min="14" max="15" width="5.5703125" style="91" hidden="1" customWidth="1"/>
    <col min="16" max="16" width="10.42578125" style="91" customWidth="1"/>
    <col min="17" max="18" width="5.5703125" style="91" hidden="1" customWidth="1"/>
    <col min="19" max="20" width="10.42578125" style="91" customWidth="1"/>
    <col min="21" max="22" width="5.5703125" style="91" hidden="1" customWidth="1"/>
    <col min="23" max="23" width="10.42578125" style="91" customWidth="1"/>
    <col min="24" max="25" width="5.5703125" style="91" hidden="1" customWidth="1"/>
    <col min="26" max="27" width="10.42578125" style="91" customWidth="1"/>
    <col min="28" max="29" width="5.5703125" style="91" hidden="1" customWidth="1"/>
    <col min="30" max="30" width="10.42578125" style="91" customWidth="1"/>
    <col min="31" max="32" width="5.5703125" style="91" hidden="1" customWidth="1"/>
    <col min="33" max="34" width="10.42578125" style="91" customWidth="1"/>
    <col min="35" max="36" width="5.5703125" style="91" hidden="1" customWidth="1"/>
    <col min="37" max="37" width="10.42578125" style="91" customWidth="1"/>
    <col min="38" max="39" width="5.5703125" style="91" hidden="1" customWidth="1"/>
    <col min="40" max="41" width="10.42578125" style="91" customWidth="1"/>
    <col min="42" max="43" width="5.5703125" style="91" hidden="1" customWidth="1"/>
    <col min="44" max="44" width="10.42578125" style="91" customWidth="1"/>
    <col min="45" max="46" width="5.5703125" style="91" hidden="1" customWidth="1"/>
    <col min="47" max="48" width="10.42578125" style="91" customWidth="1"/>
    <col min="49" max="50" width="5.5703125" style="91" hidden="1" customWidth="1"/>
    <col min="51" max="51" width="10.42578125" style="91" customWidth="1"/>
    <col min="52" max="53" width="5.5703125" style="91" hidden="1" customWidth="1"/>
    <col min="54" max="55" width="10.42578125" style="91" customWidth="1"/>
    <col min="56" max="57" width="5.5703125" style="91" hidden="1" customWidth="1"/>
    <col min="58" max="58" width="10.42578125" style="91" customWidth="1"/>
    <col min="59" max="60" width="5.5703125" style="91" hidden="1" customWidth="1"/>
    <col min="61" max="62" width="10.42578125" style="91" customWidth="1"/>
    <col min="63" max="63" width="5.5703125" style="91" hidden="1" customWidth="1"/>
    <col min="64" max="64" width="0.42578125" style="91" customWidth="1"/>
    <col min="65" max="65" width="10.42578125" style="91" customWidth="1"/>
    <col min="66" max="67" width="5.5703125" style="91" hidden="1" customWidth="1"/>
    <col min="68" max="68" width="10.42578125" style="9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0.5703125" style="92" customWidth="1"/>
    <col min="148" max="149" width="5.5703125" style="92" hidden="1" customWidth="1"/>
    <col min="150" max="150" width="20.5703125" style="92" customWidth="1"/>
    <col min="151" max="152" width="5.5703125" style="92" hidden="1" customWidth="1"/>
    <col min="153" max="153" width="20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14" t="s">
        <v>0</v>
      </c>
      <c r="B2" s="462" t="s">
        <v>1</v>
      </c>
      <c r="C2" s="465" t="s">
        <v>2</v>
      </c>
      <c r="D2" s="103" t="s">
        <v>3</v>
      </c>
      <c r="E2" s="468" t="s">
        <v>4</v>
      </c>
      <c r="F2" s="426">
        <v>1206701</v>
      </c>
      <c r="G2" s="427"/>
      <c r="H2" s="427"/>
      <c r="I2" s="427"/>
      <c r="J2" s="427"/>
      <c r="K2" s="427"/>
      <c r="L2" s="428"/>
      <c r="M2" s="426">
        <v>1206702</v>
      </c>
      <c r="N2" s="427"/>
      <c r="O2" s="427"/>
      <c r="P2" s="427"/>
      <c r="Q2" s="427"/>
      <c r="R2" s="427"/>
      <c r="S2" s="428"/>
      <c r="T2" s="426">
        <v>1202707</v>
      </c>
      <c r="U2" s="427"/>
      <c r="V2" s="427"/>
      <c r="W2" s="427"/>
      <c r="X2" s="427"/>
      <c r="Y2" s="427"/>
      <c r="Z2" s="428"/>
      <c r="AA2" s="426">
        <v>1202708</v>
      </c>
      <c r="AB2" s="427"/>
      <c r="AC2" s="427"/>
      <c r="AD2" s="427"/>
      <c r="AE2" s="427"/>
      <c r="AF2" s="427"/>
      <c r="AG2" s="428"/>
      <c r="AH2" s="426">
        <v>1202709</v>
      </c>
      <c r="AI2" s="427"/>
      <c r="AJ2" s="427"/>
      <c r="AK2" s="427"/>
      <c r="AL2" s="427"/>
      <c r="AM2" s="427"/>
      <c r="AN2" s="428"/>
      <c r="AO2" s="426">
        <v>1202710</v>
      </c>
      <c r="AP2" s="427"/>
      <c r="AQ2" s="427"/>
      <c r="AR2" s="427"/>
      <c r="AS2" s="427"/>
      <c r="AT2" s="427"/>
      <c r="AU2" s="428"/>
      <c r="AV2" s="426">
        <v>1202757</v>
      </c>
      <c r="AW2" s="427"/>
      <c r="AX2" s="427"/>
      <c r="AY2" s="427"/>
      <c r="AZ2" s="427"/>
      <c r="BA2" s="427"/>
      <c r="BB2" s="428"/>
      <c r="BC2" s="426">
        <v>1202758</v>
      </c>
      <c r="BD2" s="427"/>
      <c r="BE2" s="427"/>
      <c r="BF2" s="427"/>
      <c r="BG2" s="427"/>
      <c r="BH2" s="427"/>
      <c r="BI2" s="428"/>
      <c r="BJ2" s="426">
        <v>1202763</v>
      </c>
      <c r="BK2" s="427"/>
      <c r="BL2" s="427"/>
      <c r="BM2" s="427"/>
      <c r="BN2" s="427"/>
      <c r="BO2" s="427"/>
      <c r="BP2" s="428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39.5" customHeight="1" thickTop="1" thickBot="1">
      <c r="A3" s="415"/>
      <c r="B3" s="463"/>
      <c r="C3" s="466"/>
      <c r="D3" s="455" t="s">
        <v>6</v>
      </c>
      <c r="E3" s="469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520" t="s">
        <v>405</v>
      </c>
      <c r="U3" s="521"/>
      <c r="V3" s="521"/>
      <c r="W3" s="521"/>
      <c r="X3" s="521"/>
      <c r="Y3" s="521"/>
      <c r="Z3" s="522"/>
      <c r="AA3" s="520" t="s">
        <v>406</v>
      </c>
      <c r="AB3" s="521"/>
      <c r="AC3" s="521"/>
      <c r="AD3" s="521"/>
      <c r="AE3" s="521"/>
      <c r="AF3" s="521"/>
      <c r="AG3" s="522"/>
      <c r="AH3" s="520" t="s">
        <v>407</v>
      </c>
      <c r="AI3" s="521"/>
      <c r="AJ3" s="521"/>
      <c r="AK3" s="521"/>
      <c r="AL3" s="521"/>
      <c r="AM3" s="521"/>
      <c r="AN3" s="522"/>
      <c r="AO3" s="520" t="s">
        <v>408</v>
      </c>
      <c r="AP3" s="521"/>
      <c r="AQ3" s="521"/>
      <c r="AR3" s="521"/>
      <c r="AS3" s="521"/>
      <c r="AT3" s="521"/>
      <c r="AU3" s="522"/>
      <c r="AV3" s="520" t="s">
        <v>409</v>
      </c>
      <c r="AW3" s="521"/>
      <c r="AX3" s="521"/>
      <c r="AY3" s="521"/>
      <c r="AZ3" s="521"/>
      <c r="BA3" s="521"/>
      <c r="BB3" s="522"/>
      <c r="BC3" s="520" t="s">
        <v>410</v>
      </c>
      <c r="BD3" s="521"/>
      <c r="BE3" s="521"/>
      <c r="BF3" s="521"/>
      <c r="BG3" s="521"/>
      <c r="BH3" s="521"/>
      <c r="BI3" s="522"/>
      <c r="BJ3" s="520" t="s">
        <v>411</v>
      </c>
      <c r="BK3" s="521"/>
      <c r="BL3" s="521"/>
      <c r="BM3" s="521"/>
      <c r="BN3" s="521"/>
      <c r="BO3" s="521"/>
      <c r="BP3" s="522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15"/>
      <c r="B4" s="463"/>
      <c r="C4" s="466"/>
      <c r="D4" s="455"/>
      <c r="E4" s="469"/>
      <c r="F4" s="104" t="s">
        <v>7</v>
      </c>
      <c r="G4" s="94"/>
      <c r="H4" s="95"/>
      <c r="I4" s="451" t="s">
        <v>8</v>
      </c>
      <c r="J4" s="105"/>
      <c r="K4" s="106"/>
      <c r="L4" s="453" t="s">
        <v>9</v>
      </c>
      <c r="M4" s="107" t="s">
        <v>7</v>
      </c>
      <c r="N4" s="14"/>
      <c r="O4" s="14"/>
      <c r="P4" s="451" t="s">
        <v>8</v>
      </c>
      <c r="Q4" s="108"/>
      <c r="R4" s="108"/>
      <c r="S4" s="453" t="s">
        <v>9</v>
      </c>
      <c r="T4" s="107" t="s">
        <v>7</v>
      </c>
      <c r="U4" s="14"/>
      <c r="V4" s="14"/>
      <c r="W4" s="451" t="s">
        <v>8</v>
      </c>
      <c r="X4" s="108"/>
      <c r="Y4" s="108"/>
      <c r="Z4" s="453" t="s">
        <v>9</v>
      </c>
      <c r="AA4" s="107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07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07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07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07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07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45" t="s">
        <v>10</v>
      </c>
      <c r="ER4" s="109"/>
      <c r="ES4" s="109"/>
      <c r="ET4" s="447" t="s">
        <v>11</v>
      </c>
      <c r="EU4" s="109"/>
      <c r="EV4" s="109"/>
      <c r="EW4" s="449" t="s">
        <v>12</v>
      </c>
      <c r="EX4" s="401"/>
      <c r="EY4" s="404"/>
      <c r="EZ4" s="385"/>
      <c r="FA4" s="388"/>
    </row>
    <row r="5" spans="1:158" ht="80.099999999999994" customHeight="1" thickTop="1" thickBot="1">
      <c r="A5" s="416"/>
      <c r="B5" s="464"/>
      <c r="C5" s="467"/>
      <c r="D5" s="110" t="s">
        <v>13</v>
      </c>
      <c r="E5" s="470"/>
      <c r="F5" s="20">
        <v>100</v>
      </c>
      <c r="G5" s="99"/>
      <c r="H5" s="100"/>
      <c r="I5" s="452"/>
      <c r="J5" s="111"/>
      <c r="K5" s="112"/>
      <c r="L5" s="454"/>
      <c r="M5" s="20">
        <v>100</v>
      </c>
      <c r="N5" s="28"/>
      <c r="O5" s="28"/>
      <c r="P5" s="452"/>
      <c r="Q5" s="113"/>
      <c r="R5" s="113"/>
      <c r="S5" s="454"/>
      <c r="T5" s="20">
        <v>100</v>
      </c>
      <c r="U5" s="28"/>
      <c r="V5" s="28"/>
      <c r="W5" s="452"/>
      <c r="X5" s="113"/>
      <c r="Y5" s="113"/>
      <c r="Z5" s="454"/>
      <c r="AA5" s="20">
        <v>100</v>
      </c>
      <c r="AB5" s="28"/>
      <c r="AC5" s="28"/>
      <c r="AD5" s="452"/>
      <c r="AE5" s="113"/>
      <c r="AF5" s="113"/>
      <c r="AG5" s="454"/>
      <c r="AH5" s="20">
        <v>100</v>
      </c>
      <c r="AI5" s="28"/>
      <c r="AJ5" s="28"/>
      <c r="AK5" s="452"/>
      <c r="AL5" s="113"/>
      <c r="AM5" s="113"/>
      <c r="AN5" s="454"/>
      <c r="AO5" s="20">
        <v>100</v>
      </c>
      <c r="AP5" s="28"/>
      <c r="AQ5" s="28"/>
      <c r="AR5" s="452"/>
      <c r="AS5" s="113"/>
      <c r="AT5" s="113"/>
      <c r="AU5" s="454"/>
      <c r="AV5" s="20">
        <v>100</v>
      </c>
      <c r="AW5" s="28"/>
      <c r="AX5" s="28"/>
      <c r="AY5" s="452"/>
      <c r="AZ5" s="113"/>
      <c r="BA5" s="113"/>
      <c r="BB5" s="454"/>
      <c r="BC5" s="20">
        <v>100</v>
      </c>
      <c r="BD5" s="28"/>
      <c r="BE5" s="28"/>
      <c r="BF5" s="452"/>
      <c r="BG5" s="113"/>
      <c r="BH5" s="113"/>
      <c r="BI5" s="454"/>
      <c r="BJ5" s="20">
        <v>100</v>
      </c>
      <c r="BK5" s="28"/>
      <c r="BL5" s="28"/>
      <c r="BM5" s="452"/>
      <c r="BN5" s="113"/>
      <c r="BO5" s="113"/>
      <c r="BP5" s="454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46"/>
      <c r="ER5" s="114"/>
      <c r="ES5" s="114"/>
      <c r="ET5" s="448"/>
      <c r="EU5" s="114"/>
      <c r="EV5" s="114"/>
      <c r="EW5" s="450"/>
      <c r="EX5" s="402"/>
      <c r="EY5" s="405"/>
      <c r="EZ5" s="386"/>
      <c r="FA5" s="389"/>
    </row>
    <row r="6" spans="1:158" ht="50.1" customHeight="1" thickTop="1">
      <c r="A6" s="33">
        <v>1</v>
      </c>
      <c r="B6" s="139" t="s">
        <v>16</v>
      </c>
      <c r="C6" s="138">
        <v>17202106</v>
      </c>
      <c r="D6" s="223" t="s">
        <v>219</v>
      </c>
      <c r="E6" s="224" t="s">
        <v>220</v>
      </c>
      <c r="F6" s="314">
        <v>99</v>
      </c>
      <c r="G6" s="315">
        <f t="shared" ref="G6:G25" si="0">IF(F6=0,0,IF(F6&lt;40,0,IF(F6&lt;50,1,IF(F6&lt;55,1.333,IF(F6&lt;60,1.666,IF(F6&lt;65,2,IF(F6&lt;70,2.333,IF(F6&gt;=70,0))))))))</f>
        <v>0</v>
      </c>
      <c r="H6" s="315">
        <f t="shared" ref="H6:H25" si="1">IF(F6=0,0,IF(F6&lt;70,0,IF(F6&lt;75,2.666,IF(F6&lt;80,3,IF(F6&lt;85,3.333,IF(F6&lt;90,3.666,IF(F6&lt;=100,4)))))))</f>
        <v>4</v>
      </c>
      <c r="I6" s="316">
        <f t="shared" ref="I6:I25" si="2">IF(G6=0,H6,G6)</f>
        <v>4</v>
      </c>
      <c r="J6" s="315">
        <f t="shared" ref="J6:J25" si="3">IF(F6=0,0,IF(F6&lt;40,"F",IF(F6&lt;50,"D",IF(F6&lt;55,"D+",IF(F6&lt;60,"C-",IF(F6&lt;65,"C",IF(F6&lt;70,"C+",IF(F6&gt;=70,0))))))))</f>
        <v>0</v>
      </c>
      <c r="K6" s="315" t="str">
        <f t="shared" ref="K6:K25" si="4">IF(F6=0,0,IF(F6&lt;70,0,IF(F6&lt;75,"B-",IF(F6&lt;80,"B",IF(F6&lt;85,"B+",IF(F6&lt;90,"A-",IF(F6&lt;=100,"A")))))))</f>
        <v>A</v>
      </c>
      <c r="L6" s="317" t="str">
        <f t="shared" ref="L6:L25" si="5">IF(J6=0,K6,J6)</f>
        <v>A</v>
      </c>
      <c r="M6" s="314">
        <v>92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4</v>
      </c>
      <c r="P6" s="316">
        <f t="shared" ref="P6:P25" si="8">IF(N6=0,O6,N6)</f>
        <v>4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A</v>
      </c>
      <c r="S6" s="317" t="str">
        <f t="shared" ref="S6:S25" si="11">IF(Q6=0,R6,Q6)</f>
        <v>A</v>
      </c>
      <c r="T6" s="314">
        <v>92</v>
      </c>
      <c r="U6" s="315">
        <f t="shared" ref="U6:U25" si="12">IF(T6=0,0,IF(T6&lt;40,0,IF(T6&lt;50,1,IF(T6&lt;55,1.333,IF(T6&lt;60,1.666,IF(T6&lt;65,2,IF(T6&lt;70,2.333,IF(T6&gt;=70,0))))))))</f>
        <v>0</v>
      </c>
      <c r="V6" s="315">
        <f t="shared" ref="V6:V25" si="13">IF(T6=0,0,IF(T6&lt;70,0,IF(T6&lt;75,2.666,IF(T6&lt;80,3,IF(T6&lt;85,3.333,IF(T6&lt;90,3.666,IF(T6&lt;=100,4)))))))</f>
        <v>4</v>
      </c>
      <c r="W6" s="316">
        <f t="shared" ref="W6:W25" si="14">IF(U6=0,V6,U6)</f>
        <v>4</v>
      </c>
      <c r="X6" s="315">
        <f t="shared" ref="X6:X25" si="15">IF(T6=0,0,IF(T6&lt;40,"F",IF(T6&lt;50,"D",IF(T6&lt;55,"D+",IF(T6&lt;60,"C-",IF(T6&lt;65,"C",IF(T6&lt;70,"C+",IF(T6&gt;=70,0))))))))</f>
        <v>0</v>
      </c>
      <c r="Y6" s="315" t="str">
        <f t="shared" ref="Y6:Y25" si="16">IF(T6=0,0,IF(T6&lt;70,0,IF(T6&lt;75,"B-",IF(T6&lt;80,"B",IF(T6&lt;85,"B+",IF(T6&lt;90,"A-",IF(T6&lt;=100,"A")))))))</f>
        <v>A</v>
      </c>
      <c r="Z6" s="317" t="str">
        <f t="shared" ref="Z6:Z25" si="17">IF(X6=0,Y6,X6)</f>
        <v>A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14">
        <v>97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4</v>
      </c>
      <c r="AK6" s="316">
        <f t="shared" ref="AK6:AK25" si="26">IF(AI6=0,AJ6,AI6)</f>
        <v>4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A</v>
      </c>
      <c r="AN6" s="317" t="str">
        <f t="shared" ref="AN6:AN25" si="29">IF(AL6=0,AM6,AL6)</f>
        <v>A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14">
        <v>96</v>
      </c>
      <c r="AW6" s="315">
        <f t="shared" ref="AW6:AW25" si="36">IF(AV6=0,0,IF(AV6&lt;40,0,IF(AV6&lt;50,1,IF(AV6&lt;55,1.333,IF(AV6&lt;60,1.666,IF(AV6&lt;65,2,IF(AV6&lt;70,2.333,IF(AV6&gt;=70,0))))))))</f>
        <v>0</v>
      </c>
      <c r="AX6" s="315">
        <f t="shared" ref="AX6:AX25" si="37">IF(AV6=0,0,IF(AV6&lt;70,0,IF(AV6&lt;75,2.666,IF(AV6&lt;80,3,IF(AV6&lt;85,3.333,IF(AV6&lt;90,3.666,IF(AV6&lt;=100,4)))))))</f>
        <v>4</v>
      </c>
      <c r="AY6" s="316">
        <f t="shared" ref="AY6:AY25" si="38">IF(AW6=0,AX6,AW6)</f>
        <v>4</v>
      </c>
      <c r="AZ6" s="315">
        <f t="shared" ref="AZ6:AZ25" si="39">IF(AV6=0,0,IF(AV6&lt;40,"F",IF(AV6&lt;50,"D",IF(AV6&lt;55,"D+",IF(AV6&lt;60,"C-",IF(AV6&lt;65,"C",IF(AV6&lt;70,"C+",IF(AV6&gt;=70,0))))))))</f>
        <v>0</v>
      </c>
      <c r="BA6" s="315" t="str">
        <f t="shared" ref="BA6:BA25" si="40">IF(AV6=0,0,IF(AV6&lt;70,0,IF(AV6&lt;75,"B-",IF(AV6&lt;80,"B",IF(AV6&lt;85,"B+",IF(AV6&lt;90,"A-",IF(AV6&lt;=100,"A")))))))</f>
        <v>A</v>
      </c>
      <c r="BB6" s="317" t="str">
        <f t="shared" ref="BB6:BB25" si="41">IF(AZ6=0,BA6,AZ6)</f>
        <v>A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20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60</v>
      </c>
      <c r="ET6" s="46">
        <f t="shared" ref="ET6:ET25" si="122">IF((ES6=0),0,(ROUND((ES6/ER6),3)))</f>
        <v>4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</v>
      </c>
      <c r="EW6" s="48" t="str">
        <f t="shared" ref="EW6:EW25" si="125">IF((ER6=0),0,IF(EU6=0,EV6,EU6))</f>
        <v>A</v>
      </c>
      <c r="EX6" s="49"/>
      <c r="EY6" s="50"/>
      <c r="EZ6" s="51"/>
      <c r="FA6" s="52"/>
    </row>
    <row r="7" spans="1:158" ht="50.1" customHeight="1">
      <c r="A7" s="53">
        <v>2</v>
      </c>
      <c r="B7" s="139" t="s">
        <v>53</v>
      </c>
      <c r="C7" s="146">
        <v>17102134</v>
      </c>
      <c r="D7" s="225" t="s">
        <v>221</v>
      </c>
      <c r="E7" s="226" t="s">
        <v>222</v>
      </c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310">
        <v>95</v>
      </c>
      <c r="AB7" s="311">
        <f t="shared" si="18"/>
        <v>0</v>
      </c>
      <c r="AC7" s="311">
        <f t="shared" si="19"/>
        <v>4</v>
      </c>
      <c r="AD7" s="312">
        <f t="shared" si="20"/>
        <v>4</v>
      </c>
      <c r="AE7" s="311">
        <f t="shared" si="21"/>
        <v>0</v>
      </c>
      <c r="AF7" s="311" t="str">
        <f t="shared" si="22"/>
        <v>A</v>
      </c>
      <c r="AG7" s="313" t="str">
        <f t="shared" si="23"/>
        <v>A</v>
      </c>
      <c r="AH7" s="310">
        <v>93</v>
      </c>
      <c r="AI7" s="311">
        <f t="shared" si="24"/>
        <v>0</v>
      </c>
      <c r="AJ7" s="311">
        <f t="shared" si="25"/>
        <v>4</v>
      </c>
      <c r="AK7" s="312">
        <f t="shared" si="26"/>
        <v>4</v>
      </c>
      <c r="AL7" s="311">
        <f t="shared" si="27"/>
        <v>0</v>
      </c>
      <c r="AM7" s="311" t="str">
        <f t="shared" si="28"/>
        <v>A</v>
      </c>
      <c r="AN7" s="313" t="str">
        <f t="shared" si="29"/>
        <v>A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310">
        <v>93</v>
      </c>
      <c r="BK7" s="311">
        <f t="shared" si="48"/>
        <v>0</v>
      </c>
      <c r="BL7" s="311">
        <f t="shared" si="49"/>
        <v>4</v>
      </c>
      <c r="BM7" s="312">
        <f t="shared" si="50"/>
        <v>4</v>
      </c>
      <c r="BN7" s="311">
        <f t="shared" si="51"/>
        <v>0</v>
      </c>
      <c r="BO7" s="311" t="str">
        <f t="shared" si="52"/>
        <v>A</v>
      </c>
      <c r="BP7" s="313" t="str">
        <f t="shared" si="53"/>
        <v>A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12</v>
      </c>
      <c r="ER7" s="47">
        <f t="shared" si="120"/>
        <v>9</v>
      </c>
      <c r="ES7" s="67">
        <f t="shared" si="121"/>
        <v>36</v>
      </c>
      <c r="ET7" s="68">
        <f t="shared" si="122"/>
        <v>4</v>
      </c>
      <c r="EU7" s="47">
        <f t="shared" si="123"/>
        <v>0</v>
      </c>
      <c r="EV7" s="47" t="str">
        <f t="shared" si="124"/>
        <v>A</v>
      </c>
      <c r="EW7" s="48" t="str">
        <f t="shared" si="125"/>
        <v>A</v>
      </c>
      <c r="EX7" s="69"/>
      <c r="EY7" s="70"/>
      <c r="EZ7" s="71"/>
      <c r="FA7" s="52"/>
      <c r="FB7" s="72"/>
    </row>
    <row r="8" spans="1:158" ht="50.1" customHeight="1">
      <c r="A8" s="53">
        <v>3</v>
      </c>
      <c r="B8" s="139" t="s">
        <v>53</v>
      </c>
      <c r="C8" s="146">
        <v>17102135</v>
      </c>
      <c r="D8" s="225" t="s">
        <v>223</v>
      </c>
      <c r="E8" s="226" t="s">
        <v>222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310">
        <v>92</v>
      </c>
      <c r="AI8" s="311">
        <f t="shared" si="24"/>
        <v>0</v>
      </c>
      <c r="AJ8" s="311">
        <f t="shared" si="25"/>
        <v>4</v>
      </c>
      <c r="AK8" s="312">
        <f t="shared" si="26"/>
        <v>4</v>
      </c>
      <c r="AL8" s="311">
        <f t="shared" si="27"/>
        <v>0</v>
      </c>
      <c r="AM8" s="311" t="str">
        <f t="shared" si="28"/>
        <v>A</v>
      </c>
      <c r="AN8" s="313" t="str">
        <f t="shared" si="29"/>
        <v>A</v>
      </c>
      <c r="AO8" s="310">
        <v>99</v>
      </c>
      <c r="AP8" s="311">
        <f t="shared" si="30"/>
        <v>0</v>
      </c>
      <c r="AQ8" s="311">
        <f t="shared" si="31"/>
        <v>4</v>
      </c>
      <c r="AR8" s="312">
        <f t="shared" si="32"/>
        <v>4</v>
      </c>
      <c r="AS8" s="311">
        <f t="shared" si="33"/>
        <v>0</v>
      </c>
      <c r="AT8" s="311" t="str">
        <f t="shared" si="34"/>
        <v>A</v>
      </c>
      <c r="AU8" s="313" t="str">
        <f t="shared" si="35"/>
        <v>A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310">
        <v>97</v>
      </c>
      <c r="BD8" s="311">
        <f t="shared" si="42"/>
        <v>0</v>
      </c>
      <c r="BE8" s="311">
        <f t="shared" si="43"/>
        <v>4</v>
      </c>
      <c r="BF8" s="312">
        <f t="shared" si="44"/>
        <v>4</v>
      </c>
      <c r="BG8" s="311">
        <f t="shared" si="45"/>
        <v>0</v>
      </c>
      <c r="BH8" s="311" t="str">
        <f t="shared" si="46"/>
        <v>A</v>
      </c>
      <c r="BI8" s="313" t="str">
        <f t="shared" si="47"/>
        <v>A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12</v>
      </c>
      <c r="ER8" s="47">
        <f t="shared" si="120"/>
        <v>9</v>
      </c>
      <c r="ES8" s="67">
        <f t="shared" si="121"/>
        <v>36</v>
      </c>
      <c r="ET8" s="68">
        <f t="shared" si="122"/>
        <v>4</v>
      </c>
      <c r="EU8" s="47">
        <f t="shared" si="123"/>
        <v>0</v>
      </c>
      <c r="EV8" s="47" t="str">
        <f t="shared" si="124"/>
        <v>A</v>
      </c>
      <c r="EW8" s="48" t="str">
        <f t="shared" si="125"/>
        <v>A</v>
      </c>
      <c r="EX8" s="69"/>
      <c r="EY8" s="70"/>
      <c r="EZ8" s="71"/>
      <c r="FA8" s="52"/>
    </row>
    <row r="9" spans="1:158" ht="50.1" customHeight="1" thickBot="1">
      <c r="A9" s="53">
        <v>4</v>
      </c>
      <c r="B9" s="139" t="s">
        <v>53</v>
      </c>
      <c r="C9" s="146">
        <v>17102136</v>
      </c>
      <c r="D9" s="225" t="s">
        <v>224</v>
      </c>
      <c r="E9" s="226" t="s">
        <v>222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310">
        <v>90</v>
      </c>
      <c r="AB9" s="311">
        <f t="shared" si="18"/>
        <v>0</v>
      </c>
      <c r="AC9" s="311">
        <f t="shared" si="19"/>
        <v>4</v>
      </c>
      <c r="AD9" s="312">
        <f t="shared" si="20"/>
        <v>4</v>
      </c>
      <c r="AE9" s="311">
        <f t="shared" si="21"/>
        <v>0</v>
      </c>
      <c r="AF9" s="311" t="str">
        <f t="shared" si="22"/>
        <v>A</v>
      </c>
      <c r="AG9" s="313" t="str">
        <f t="shared" si="23"/>
        <v>A</v>
      </c>
      <c r="AH9" s="310">
        <v>90</v>
      </c>
      <c r="AI9" s="311">
        <f t="shared" si="24"/>
        <v>0</v>
      </c>
      <c r="AJ9" s="311">
        <f t="shared" si="25"/>
        <v>4</v>
      </c>
      <c r="AK9" s="312">
        <f t="shared" si="26"/>
        <v>4</v>
      </c>
      <c r="AL9" s="311">
        <f t="shared" si="27"/>
        <v>0</v>
      </c>
      <c r="AM9" s="311" t="str">
        <f t="shared" si="28"/>
        <v>A</v>
      </c>
      <c r="AN9" s="313" t="str">
        <f t="shared" si="29"/>
        <v>A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10">
        <v>82</v>
      </c>
      <c r="BK9" s="311">
        <f t="shared" si="48"/>
        <v>0</v>
      </c>
      <c r="BL9" s="311">
        <f t="shared" si="49"/>
        <v>3.3330000000000002</v>
      </c>
      <c r="BM9" s="312">
        <f t="shared" si="50"/>
        <v>3.3330000000000002</v>
      </c>
      <c r="BN9" s="311">
        <f t="shared" si="51"/>
        <v>0</v>
      </c>
      <c r="BO9" s="311" t="str">
        <f t="shared" si="52"/>
        <v>B+</v>
      </c>
      <c r="BP9" s="313" t="str">
        <f t="shared" si="53"/>
        <v>B+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11.333</v>
      </c>
      <c r="ER9" s="47">
        <f t="shared" si="120"/>
        <v>9</v>
      </c>
      <c r="ES9" s="67">
        <f t="shared" si="121"/>
        <v>33.999000000000002</v>
      </c>
      <c r="ET9" s="68">
        <f t="shared" si="122"/>
        <v>3.778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hidden="1" customHeight="1">
      <c r="A10" s="53">
        <v>5</v>
      </c>
      <c r="B10" s="54"/>
      <c r="C10" s="55"/>
      <c r="D10" s="56"/>
      <c r="E10" s="57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0</v>
      </c>
      <c r="ER10" s="47">
        <f t="shared" si="120"/>
        <v>0</v>
      </c>
      <c r="ES10" s="67">
        <f t="shared" si="121"/>
        <v>0</v>
      </c>
      <c r="ET10" s="68">
        <f t="shared" si="122"/>
        <v>0</v>
      </c>
      <c r="EU10" s="47">
        <f t="shared" si="123"/>
        <v>0</v>
      </c>
      <c r="EV10" s="47">
        <f t="shared" si="124"/>
        <v>0</v>
      </c>
      <c r="EW10" s="48">
        <f t="shared" si="125"/>
        <v>0</v>
      </c>
      <c r="EX10" s="69"/>
      <c r="EY10" s="70"/>
      <c r="EZ10" s="71"/>
      <c r="FA10" s="52"/>
    </row>
    <row r="11" spans="1:158" ht="50.1" hidden="1" customHeight="1">
      <c r="A11" s="53">
        <v>6</v>
      </c>
      <c r="B11" s="54"/>
      <c r="C11" s="55"/>
      <c r="D11" s="56"/>
      <c r="E11" s="57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0</v>
      </c>
      <c r="ER11" s="47">
        <f t="shared" si="120"/>
        <v>0</v>
      </c>
      <c r="ES11" s="67">
        <f t="shared" si="121"/>
        <v>0</v>
      </c>
      <c r="ET11" s="68">
        <f t="shared" si="122"/>
        <v>0</v>
      </c>
      <c r="EU11" s="47">
        <f t="shared" si="123"/>
        <v>0</v>
      </c>
      <c r="EV11" s="47">
        <f t="shared" si="124"/>
        <v>0</v>
      </c>
      <c r="EW11" s="48">
        <f t="shared" si="125"/>
        <v>0</v>
      </c>
      <c r="EX11" s="69"/>
      <c r="EY11" s="70"/>
      <c r="EZ11" s="71"/>
      <c r="FA11" s="52"/>
    </row>
    <row r="12" spans="1:158" ht="50.1" hidden="1" customHeight="1">
      <c r="A12" s="53">
        <v>7</v>
      </c>
      <c r="B12" s="54"/>
      <c r="C12" s="55"/>
      <c r="D12" s="56"/>
      <c r="E12" s="57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0</v>
      </c>
      <c r="ER12" s="47">
        <f t="shared" si="120"/>
        <v>0</v>
      </c>
      <c r="ES12" s="67">
        <f t="shared" si="121"/>
        <v>0</v>
      </c>
      <c r="ET12" s="68">
        <f t="shared" si="122"/>
        <v>0</v>
      </c>
      <c r="EU12" s="47">
        <f t="shared" si="123"/>
        <v>0</v>
      </c>
      <c r="EV12" s="47">
        <f t="shared" si="124"/>
        <v>0</v>
      </c>
      <c r="EW12" s="48">
        <f t="shared" si="125"/>
        <v>0</v>
      </c>
      <c r="EX12" s="69"/>
      <c r="EY12" s="70"/>
      <c r="EZ12" s="71"/>
      <c r="FA12" s="52"/>
    </row>
    <row r="13" spans="1:158" ht="50.1" hidden="1" customHeight="1">
      <c r="A13" s="53">
        <v>8</v>
      </c>
      <c r="B13" s="54"/>
      <c r="C13" s="55"/>
      <c r="D13" s="56"/>
      <c r="E13" s="57"/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0</v>
      </c>
      <c r="ER13" s="47">
        <f t="shared" si="120"/>
        <v>0</v>
      </c>
      <c r="ES13" s="67">
        <f t="shared" si="121"/>
        <v>0</v>
      </c>
      <c r="ET13" s="68">
        <f t="shared" si="122"/>
        <v>0</v>
      </c>
      <c r="EU13" s="47">
        <f t="shared" si="123"/>
        <v>0</v>
      </c>
      <c r="EV13" s="47">
        <f t="shared" si="124"/>
        <v>0</v>
      </c>
      <c r="EW13" s="48">
        <f t="shared" si="125"/>
        <v>0</v>
      </c>
      <c r="EX13" s="69"/>
      <c r="EY13" s="70"/>
      <c r="EZ13" s="71"/>
      <c r="FA13" s="52"/>
    </row>
    <row r="14" spans="1:158" ht="50.1" hidden="1" customHeight="1">
      <c r="A14" s="53">
        <v>9</v>
      </c>
      <c r="B14" s="54"/>
      <c r="C14" s="55"/>
      <c r="D14" s="56"/>
      <c r="E14" s="57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0</v>
      </c>
      <c r="ER14" s="47">
        <f t="shared" si="120"/>
        <v>0</v>
      </c>
      <c r="ES14" s="67">
        <f t="shared" si="121"/>
        <v>0</v>
      </c>
      <c r="ET14" s="68">
        <f t="shared" si="122"/>
        <v>0</v>
      </c>
      <c r="EU14" s="47">
        <f t="shared" si="123"/>
        <v>0</v>
      </c>
      <c r="EV14" s="47">
        <f t="shared" si="124"/>
        <v>0</v>
      </c>
      <c r="EW14" s="48">
        <f t="shared" si="125"/>
        <v>0</v>
      </c>
      <c r="EX14" s="69"/>
      <c r="EY14" s="70"/>
      <c r="EZ14" s="71"/>
      <c r="FA14" s="52"/>
    </row>
    <row r="15" spans="1:158" ht="50.1" hidden="1" customHeight="1">
      <c r="A15" s="53">
        <v>10</v>
      </c>
      <c r="B15" s="54"/>
      <c r="C15" s="55"/>
      <c r="D15" s="56"/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0</v>
      </c>
      <c r="ER15" s="47">
        <f t="shared" si="120"/>
        <v>0</v>
      </c>
      <c r="ES15" s="67">
        <f t="shared" si="121"/>
        <v>0</v>
      </c>
      <c r="ET15" s="68">
        <f t="shared" si="122"/>
        <v>0</v>
      </c>
      <c r="EU15" s="47">
        <f t="shared" si="123"/>
        <v>0</v>
      </c>
      <c r="EV15" s="47">
        <f t="shared" si="124"/>
        <v>0</v>
      </c>
      <c r="EW15" s="48">
        <f t="shared" si="125"/>
        <v>0</v>
      </c>
      <c r="EX15" s="69"/>
      <c r="EY15" s="70"/>
      <c r="EZ15" s="71"/>
      <c r="FA15" s="52"/>
    </row>
    <row r="16" spans="1:158" ht="50.1" hidden="1" customHeight="1">
      <c r="A16" s="53">
        <v>11</v>
      </c>
      <c r="B16" s="54"/>
      <c r="C16" s="55"/>
      <c r="D16" s="56"/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0</v>
      </c>
      <c r="ER16" s="47">
        <f t="shared" si="120"/>
        <v>0</v>
      </c>
      <c r="ES16" s="67">
        <f t="shared" si="121"/>
        <v>0</v>
      </c>
      <c r="ET16" s="68">
        <f t="shared" si="122"/>
        <v>0</v>
      </c>
      <c r="EU16" s="47">
        <f t="shared" si="123"/>
        <v>0</v>
      </c>
      <c r="EV16" s="47">
        <f t="shared" si="124"/>
        <v>0</v>
      </c>
      <c r="EW16" s="48">
        <f t="shared" si="125"/>
        <v>0</v>
      </c>
      <c r="EX16" s="69"/>
      <c r="EY16" s="70"/>
      <c r="EZ16" s="71"/>
      <c r="FA16" s="52"/>
    </row>
    <row r="17" spans="1:157" ht="50.1" hidden="1" customHeight="1">
      <c r="A17" s="53">
        <v>12</v>
      </c>
      <c r="B17" s="54"/>
      <c r="C17" s="55"/>
      <c r="D17" s="56"/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0</v>
      </c>
      <c r="ER17" s="47">
        <f t="shared" si="120"/>
        <v>0</v>
      </c>
      <c r="ES17" s="67">
        <f t="shared" si="121"/>
        <v>0</v>
      </c>
      <c r="ET17" s="68">
        <f t="shared" si="122"/>
        <v>0</v>
      </c>
      <c r="EU17" s="47">
        <f t="shared" si="123"/>
        <v>0</v>
      </c>
      <c r="EV17" s="47">
        <f t="shared" si="124"/>
        <v>0</v>
      </c>
      <c r="EW17" s="48">
        <f t="shared" si="125"/>
        <v>0</v>
      </c>
      <c r="EX17" s="69"/>
      <c r="EY17" s="70"/>
      <c r="EZ17" s="71"/>
      <c r="FA17" s="52"/>
    </row>
    <row r="18" spans="1:157" ht="50.1" hidden="1" customHeight="1">
      <c r="A18" s="53">
        <v>13</v>
      </c>
      <c r="B18" s="54"/>
      <c r="C18" s="55"/>
      <c r="D18" s="56"/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0</v>
      </c>
      <c r="ER18" s="47">
        <f t="shared" si="120"/>
        <v>0</v>
      </c>
      <c r="ES18" s="67">
        <f t="shared" si="121"/>
        <v>0</v>
      </c>
      <c r="ET18" s="68">
        <f t="shared" si="122"/>
        <v>0</v>
      </c>
      <c r="EU18" s="47">
        <f t="shared" si="123"/>
        <v>0</v>
      </c>
      <c r="EV18" s="47">
        <f t="shared" si="124"/>
        <v>0</v>
      </c>
      <c r="EW18" s="48">
        <f t="shared" si="125"/>
        <v>0</v>
      </c>
      <c r="EX18" s="69"/>
      <c r="EY18" s="70"/>
      <c r="EZ18" s="71"/>
      <c r="FA18" s="52"/>
    </row>
    <row r="19" spans="1:157" ht="50.1" hidden="1" customHeight="1">
      <c r="A19" s="53">
        <v>14</v>
      </c>
      <c r="B19" s="54"/>
      <c r="C19" s="55"/>
      <c r="D19" s="56"/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0</v>
      </c>
      <c r="ES19" s="67">
        <f t="shared" si="121"/>
        <v>0</v>
      </c>
      <c r="ET19" s="68">
        <f t="shared" si="122"/>
        <v>0</v>
      </c>
      <c r="EU19" s="47">
        <f t="shared" si="123"/>
        <v>0</v>
      </c>
      <c r="EV19" s="47">
        <f t="shared" si="124"/>
        <v>0</v>
      </c>
      <c r="EW19" s="48">
        <f t="shared" si="125"/>
        <v>0</v>
      </c>
      <c r="EX19" s="69"/>
      <c r="EY19" s="70"/>
      <c r="EZ19" s="71"/>
      <c r="FA19" s="52"/>
    </row>
    <row r="20" spans="1:157" ht="50.1" hidden="1" customHeight="1">
      <c r="A20" s="53">
        <v>15</v>
      </c>
      <c r="B20" s="54"/>
      <c r="C20" s="55"/>
      <c r="D20" s="56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53">
        <v>16</v>
      </c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>
        <v>17</v>
      </c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>
        <v>18</v>
      </c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0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FF"/>
  </sheetPr>
  <dimension ref="A1:FB26"/>
  <sheetViews>
    <sheetView showZeros="0" rightToLeft="1" view="pageBreakPreview" topLeftCell="B6" zoomScale="35" zoomScaleNormal="50" zoomScaleSheetLayoutView="35" workbookViewId="0">
      <pane xSplit="6060" ySplit="5100" topLeftCell="F20" activePane="bottomLeft"/>
      <selection pane="topRight" activeCell="F1" sqref="F1"/>
      <selection pane="bottomLeft" activeCell="D15" sqref="D15"/>
      <selection pane="bottomRight" activeCell="F7" sqref="F7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91" customWidth="1"/>
    <col min="4" max="4" width="93.85546875" style="91" customWidth="1"/>
    <col min="5" max="5" width="25.85546875" style="91" hidden="1" customWidth="1"/>
    <col min="6" max="6" width="10.42578125" style="91" customWidth="1"/>
    <col min="7" max="8" width="5.5703125" style="91" hidden="1" customWidth="1"/>
    <col min="9" max="9" width="10.42578125" style="91" customWidth="1"/>
    <col min="10" max="11" width="5.5703125" style="91" hidden="1" customWidth="1"/>
    <col min="12" max="13" width="10.42578125" style="91" customWidth="1"/>
    <col min="14" max="15" width="5.5703125" style="91" hidden="1" customWidth="1"/>
    <col min="16" max="16" width="10.42578125" style="91" customWidth="1"/>
    <col min="17" max="18" width="5.5703125" style="91" hidden="1" customWidth="1"/>
    <col min="19" max="20" width="10.42578125" style="91" customWidth="1"/>
    <col min="21" max="22" width="5.5703125" style="91" hidden="1" customWidth="1"/>
    <col min="23" max="23" width="10.42578125" style="91" customWidth="1"/>
    <col min="24" max="25" width="5.5703125" style="91" hidden="1" customWidth="1"/>
    <col min="26" max="27" width="10.42578125" style="91" customWidth="1"/>
    <col min="28" max="29" width="5.5703125" style="91" hidden="1" customWidth="1"/>
    <col min="30" max="30" width="10.42578125" style="91" customWidth="1"/>
    <col min="31" max="32" width="5.5703125" style="91" hidden="1" customWidth="1"/>
    <col min="33" max="34" width="10.42578125" style="91" customWidth="1"/>
    <col min="35" max="36" width="5.5703125" style="91" hidden="1" customWidth="1"/>
    <col min="37" max="37" width="10.42578125" style="91" customWidth="1"/>
    <col min="38" max="39" width="5.5703125" style="91" hidden="1" customWidth="1"/>
    <col min="40" max="41" width="10.42578125" style="91" customWidth="1"/>
    <col min="42" max="43" width="5.5703125" style="91" hidden="1" customWidth="1"/>
    <col min="44" max="44" width="10.42578125" style="91" customWidth="1"/>
    <col min="45" max="46" width="5.5703125" style="91" hidden="1" customWidth="1"/>
    <col min="47" max="48" width="10.42578125" style="91" customWidth="1"/>
    <col min="49" max="50" width="5.5703125" style="91" hidden="1" customWidth="1"/>
    <col min="51" max="51" width="10.42578125" style="91" customWidth="1"/>
    <col min="52" max="53" width="5.5703125" style="91" hidden="1" customWidth="1"/>
    <col min="54" max="55" width="10.42578125" style="91" customWidth="1"/>
    <col min="56" max="57" width="5.5703125" style="91" hidden="1" customWidth="1"/>
    <col min="58" max="58" width="10.42578125" style="91" customWidth="1"/>
    <col min="59" max="60" width="5.5703125" style="91" hidden="1" customWidth="1"/>
    <col min="61" max="62" width="10.42578125" style="91" customWidth="1"/>
    <col min="63" max="63" width="5.5703125" style="91" hidden="1" customWidth="1"/>
    <col min="64" max="64" width="0.42578125" style="91" customWidth="1"/>
    <col min="65" max="65" width="10.42578125" style="91" customWidth="1"/>
    <col min="66" max="67" width="5.5703125" style="91" hidden="1" customWidth="1"/>
    <col min="68" max="68" width="10.42578125" style="9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0.5703125" style="92" customWidth="1"/>
    <col min="148" max="149" width="5.5703125" style="92" hidden="1" customWidth="1"/>
    <col min="150" max="150" width="20.5703125" style="92" customWidth="1"/>
    <col min="151" max="152" width="5.5703125" style="92" hidden="1" customWidth="1"/>
    <col min="153" max="153" width="20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14" t="s">
        <v>0</v>
      </c>
      <c r="B2" s="462" t="s">
        <v>1</v>
      </c>
      <c r="C2" s="465" t="s">
        <v>2</v>
      </c>
      <c r="D2" s="103" t="s">
        <v>3</v>
      </c>
      <c r="E2" s="468" t="s">
        <v>4</v>
      </c>
      <c r="F2" s="426">
        <v>1206701</v>
      </c>
      <c r="G2" s="427"/>
      <c r="H2" s="427"/>
      <c r="I2" s="427"/>
      <c r="J2" s="427"/>
      <c r="K2" s="427"/>
      <c r="L2" s="428"/>
      <c r="M2" s="426">
        <v>1206702</v>
      </c>
      <c r="N2" s="427"/>
      <c r="O2" s="427"/>
      <c r="P2" s="427"/>
      <c r="Q2" s="427"/>
      <c r="R2" s="427"/>
      <c r="S2" s="428"/>
      <c r="T2" s="426">
        <v>1203703</v>
      </c>
      <c r="U2" s="427"/>
      <c r="V2" s="427"/>
      <c r="W2" s="427"/>
      <c r="X2" s="427"/>
      <c r="Y2" s="427"/>
      <c r="Z2" s="428"/>
      <c r="AA2" s="426">
        <v>1203704</v>
      </c>
      <c r="AB2" s="427"/>
      <c r="AC2" s="427"/>
      <c r="AD2" s="427"/>
      <c r="AE2" s="427"/>
      <c r="AF2" s="427"/>
      <c r="AG2" s="428"/>
      <c r="AH2" s="426">
        <v>1203705</v>
      </c>
      <c r="AI2" s="427"/>
      <c r="AJ2" s="427"/>
      <c r="AK2" s="427"/>
      <c r="AL2" s="427"/>
      <c r="AM2" s="427"/>
      <c r="AN2" s="428"/>
      <c r="AO2" s="426">
        <v>1203706</v>
      </c>
      <c r="AP2" s="427"/>
      <c r="AQ2" s="427"/>
      <c r="AR2" s="427"/>
      <c r="AS2" s="427"/>
      <c r="AT2" s="427"/>
      <c r="AU2" s="428"/>
      <c r="AV2" s="426">
        <v>1203751</v>
      </c>
      <c r="AW2" s="427"/>
      <c r="AX2" s="427"/>
      <c r="AY2" s="427"/>
      <c r="AZ2" s="427"/>
      <c r="BA2" s="427"/>
      <c r="BB2" s="428"/>
      <c r="BC2" s="426">
        <v>1203753</v>
      </c>
      <c r="BD2" s="427"/>
      <c r="BE2" s="427"/>
      <c r="BF2" s="427"/>
      <c r="BG2" s="427"/>
      <c r="BH2" s="427"/>
      <c r="BI2" s="428"/>
      <c r="BJ2" s="426">
        <v>1203755</v>
      </c>
      <c r="BK2" s="427"/>
      <c r="BL2" s="427"/>
      <c r="BM2" s="427"/>
      <c r="BN2" s="427"/>
      <c r="BO2" s="427"/>
      <c r="BP2" s="428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22.25" customHeight="1" thickTop="1" thickBot="1">
      <c r="A3" s="415"/>
      <c r="B3" s="463"/>
      <c r="C3" s="466"/>
      <c r="D3" s="455" t="s">
        <v>6</v>
      </c>
      <c r="E3" s="469"/>
      <c r="F3" s="514" t="s">
        <v>378</v>
      </c>
      <c r="G3" s="515"/>
      <c r="H3" s="515"/>
      <c r="I3" s="515"/>
      <c r="J3" s="515"/>
      <c r="K3" s="515"/>
      <c r="L3" s="516"/>
      <c r="M3" s="514" t="s">
        <v>379</v>
      </c>
      <c r="N3" s="515"/>
      <c r="O3" s="515"/>
      <c r="P3" s="515"/>
      <c r="Q3" s="515"/>
      <c r="R3" s="515"/>
      <c r="S3" s="516"/>
      <c r="T3" s="514" t="s">
        <v>412</v>
      </c>
      <c r="U3" s="515"/>
      <c r="V3" s="515"/>
      <c r="W3" s="515"/>
      <c r="X3" s="515"/>
      <c r="Y3" s="515"/>
      <c r="Z3" s="516"/>
      <c r="AA3" s="514" t="s">
        <v>413</v>
      </c>
      <c r="AB3" s="515"/>
      <c r="AC3" s="515"/>
      <c r="AD3" s="515"/>
      <c r="AE3" s="515"/>
      <c r="AF3" s="515"/>
      <c r="AG3" s="516"/>
      <c r="AH3" s="514" t="s">
        <v>414</v>
      </c>
      <c r="AI3" s="515"/>
      <c r="AJ3" s="515"/>
      <c r="AK3" s="515"/>
      <c r="AL3" s="515"/>
      <c r="AM3" s="515"/>
      <c r="AN3" s="516"/>
      <c r="AO3" s="514" t="s">
        <v>415</v>
      </c>
      <c r="AP3" s="515"/>
      <c r="AQ3" s="515"/>
      <c r="AR3" s="515"/>
      <c r="AS3" s="515"/>
      <c r="AT3" s="515"/>
      <c r="AU3" s="516"/>
      <c r="AV3" s="514" t="s">
        <v>416</v>
      </c>
      <c r="AW3" s="515"/>
      <c r="AX3" s="515"/>
      <c r="AY3" s="515"/>
      <c r="AZ3" s="515"/>
      <c r="BA3" s="515"/>
      <c r="BB3" s="516"/>
      <c r="BC3" s="514" t="s">
        <v>417</v>
      </c>
      <c r="BD3" s="515"/>
      <c r="BE3" s="515"/>
      <c r="BF3" s="515"/>
      <c r="BG3" s="515"/>
      <c r="BH3" s="515"/>
      <c r="BI3" s="516"/>
      <c r="BJ3" s="514" t="s">
        <v>418</v>
      </c>
      <c r="BK3" s="515"/>
      <c r="BL3" s="515"/>
      <c r="BM3" s="515"/>
      <c r="BN3" s="515"/>
      <c r="BO3" s="515"/>
      <c r="BP3" s="516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15"/>
      <c r="B4" s="463"/>
      <c r="C4" s="466"/>
      <c r="D4" s="455"/>
      <c r="E4" s="469"/>
      <c r="F4" s="104" t="s">
        <v>7</v>
      </c>
      <c r="G4" s="94"/>
      <c r="H4" s="95"/>
      <c r="I4" s="451" t="s">
        <v>8</v>
      </c>
      <c r="J4" s="105"/>
      <c r="K4" s="106"/>
      <c r="L4" s="453" t="s">
        <v>9</v>
      </c>
      <c r="M4" s="107" t="s">
        <v>7</v>
      </c>
      <c r="N4" s="14"/>
      <c r="O4" s="14"/>
      <c r="P4" s="451" t="s">
        <v>8</v>
      </c>
      <c r="Q4" s="108"/>
      <c r="R4" s="108"/>
      <c r="S4" s="453" t="s">
        <v>9</v>
      </c>
      <c r="T4" s="107" t="s">
        <v>7</v>
      </c>
      <c r="U4" s="14"/>
      <c r="V4" s="14"/>
      <c r="W4" s="451" t="s">
        <v>8</v>
      </c>
      <c r="X4" s="108"/>
      <c r="Y4" s="108"/>
      <c r="Z4" s="453" t="s">
        <v>9</v>
      </c>
      <c r="AA4" s="107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07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07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07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07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07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45" t="s">
        <v>10</v>
      </c>
      <c r="ER4" s="109"/>
      <c r="ES4" s="109"/>
      <c r="ET4" s="447" t="s">
        <v>11</v>
      </c>
      <c r="EU4" s="109"/>
      <c r="EV4" s="109"/>
      <c r="EW4" s="449" t="s">
        <v>12</v>
      </c>
      <c r="EX4" s="401"/>
      <c r="EY4" s="404"/>
      <c r="EZ4" s="385"/>
      <c r="FA4" s="388"/>
    </row>
    <row r="5" spans="1:158" ht="80.099999999999994" customHeight="1" thickTop="1" thickBot="1">
      <c r="A5" s="416"/>
      <c r="B5" s="464"/>
      <c r="C5" s="467"/>
      <c r="D5" s="110" t="s">
        <v>13</v>
      </c>
      <c r="E5" s="470"/>
      <c r="F5" s="20">
        <v>100</v>
      </c>
      <c r="G5" s="99"/>
      <c r="H5" s="100"/>
      <c r="I5" s="452"/>
      <c r="J5" s="111"/>
      <c r="K5" s="112"/>
      <c r="L5" s="454"/>
      <c r="M5" s="20">
        <v>100</v>
      </c>
      <c r="N5" s="28"/>
      <c r="O5" s="28"/>
      <c r="P5" s="452"/>
      <c r="Q5" s="113"/>
      <c r="R5" s="113"/>
      <c r="S5" s="454"/>
      <c r="T5" s="20">
        <v>100</v>
      </c>
      <c r="U5" s="28"/>
      <c r="V5" s="28"/>
      <c r="W5" s="452"/>
      <c r="X5" s="113"/>
      <c r="Y5" s="113"/>
      <c r="Z5" s="454"/>
      <c r="AA5" s="20">
        <v>100</v>
      </c>
      <c r="AB5" s="28"/>
      <c r="AC5" s="28"/>
      <c r="AD5" s="452"/>
      <c r="AE5" s="113"/>
      <c r="AF5" s="113"/>
      <c r="AG5" s="454"/>
      <c r="AH5" s="20">
        <v>100</v>
      </c>
      <c r="AI5" s="28"/>
      <c r="AJ5" s="28"/>
      <c r="AK5" s="452"/>
      <c r="AL5" s="113"/>
      <c r="AM5" s="113"/>
      <c r="AN5" s="454"/>
      <c r="AO5" s="20">
        <v>100</v>
      </c>
      <c r="AP5" s="28"/>
      <c r="AQ5" s="28"/>
      <c r="AR5" s="452"/>
      <c r="AS5" s="113"/>
      <c r="AT5" s="113"/>
      <c r="AU5" s="454"/>
      <c r="AV5" s="20">
        <v>100</v>
      </c>
      <c r="AW5" s="28"/>
      <c r="AX5" s="28"/>
      <c r="AY5" s="452"/>
      <c r="AZ5" s="113"/>
      <c r="BA5" s="113"/>
      <c r="BB5" s="454"/>
      <c r="BC5" s="20">
        <v>100</v>
      </c>
      <c r="BD5" s="28"/>
      <c r="BE5" s="28"/>
      <c r="BF5" s="452"/>
      <c r="BG5" s="113"/>
      <c r="BH5" s="113"/>
      <c r="BI5" s="454"/>
      <c r="BJ5" s="20">
        <v>100</v>
      </c>
      <c r="BK5" s="28"/>
      <c r="BL5" s="28"/>
      <c r="BM5" s="452"/>
      <c r="BN5" s="113"/>
      <c r="BO5" s="113"/>
      <c r="BP5" s="454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46"/>
      <c r="ER5" s="114"/>
      <c r="ES5" s="114"/>
      <c r="ET5" s="448"/>
      <c r="EU5" s="114"/>
      <c r="EV5" s="114"/>
      <c r="EW5" s="450"/>
      <c r="EX5" s="402"/>
      <c r="EY5" s="405"/>
      <c r="EZ5" s="386"/>
      <c r="FA5" s="389"/>
    </row>
    <row r="6" spans="1:158" ht="50.1" customHeight="1" thickTop="1">
      <c r="A6" s="227">
        <v>1</v>
      </c>
      <c r="B6" s="228" t="s">
        <v>16</v>
      </c>
      <c r="C6" s="229">
        <v>17203107</v>
      </c>
      <c r="D6" s="230" t="s">
        <v>225</v>
      </c>
      <c r="E6" s="34"/>
      <c r="F6" s="348">
        <v>91</v>
      </c>
      <c r="G6" s="339">
        <f t="shared" ref="G6:G25" si="0">IF(F6=0,0,IF(F6&lt;40,0,IF(F6&lt;50,1,IF(F6&lt;55,1.333,IF(F6&lt;60,1.666,IF(F6&lt;65,2,IF(F6&lt;70,2.333,IF(F6&gt;=70,0))))))))</f>
        <v>0</v>
      </c>
      <c r="H6" s="339">
        <f t="shared" ref="H6:H25" si="1">IF(F6=0,0,IF(F6&lt;70,0,IF(F6&lt;75,2.666,IF(F6&lt;80,3,IF(F6&lt;85,3.333,IF(F6&lt;90,3.666,IF(F6&lt;=100,4)))))))</f>
        <v>4</v>
      </c>
      <c r="I6" s="340">
        <f t="shared" ref="I6:I25" si="2">IF(G6=0,H6,G6)</f>
        <v>4</v>
      </c>
      <c r="J6" s="339">
        <f t="shared" ref="J6:J25" si="3">IF(F6=0,0,IF(F6&lt;40,"F",IF(F6&lt;50,"D",IF(F6&lt;55,"D+",IF(F6&lt;60,"C-",IF(F6&lt;65,"C",IF(F6&lt;70,"C+",IF(F6&gt;=70,0))))))))</f>
        <v>0</v>
      </c>
      <c r="K6" s="339" t="str">
        <f t="shared" ref="K6:K25" si="4">IF(F6=0,0,IF(F6&lt;70,0,IF(F6&lt;75,"B-",IF(F6&lt;80,"B",IF(F6&lt;85,"B+",IF(F6&lt;90,"A-",IF(F6&lt;=100,"A")))))))</f>
        <v>A</v>
      </c>
      <c r="L6" s="349" t="str">
        <f t="shared" ref="L6:L25" si="5">IF(J6=0,K6,J6)</f>
        <v>A</v>
      </c>
      <c r="M6" s="348">
        <v>90</v>
      </c>
      <c r="N6" s="339">
        <f t="shared" ref="N6:N25" si="6">IF(M6=0,0,IF(M6&lt;40,0,IF(M6&lt;50,1,IF(M6&lt;55,1.333,IF(M6&lt;60,1.666,IF(M6&lt;65,2,IF(M6&lt;70,2.333,IF(M6&gt;=70,0))))))))</f>
        <v>0</v>
      </c>
      <c r="O6" s="339">
        <f t="shared" ref="O6:O25" si="7">IF(M6=0,0,IF(M6&lt;70,0,IF(M6&lt;75,2.666,IF(M6&lt;80,3,IF(M6&lt;85,3.333,IF(M6&lt;90,3.666,IF(M6&lt;=100,4)))))))</f>
        <v>4</v>
      </c>
      <c r="P6" s="340">
        <f t="shared" ref="P6:P25" si="8">IF(N6=0,O6,N6)</f>
        <v>4</v>
      </c>
      <c r="Q6" s="339">
        <f t="shared" ref="Q6:Q25" si="9">IF(M6=0,0,IF(M6&lt;40,"F",IF(M6&lt;50,"D",IF(M6&lt;55,"D+",IF(M6&lt;60,"C-",IF(M6&lt;65,"C",IF(M6&lt;70,"C+",IF(M6&gt;=70,0))))))))</f>
        <v>0</v>
      </c>
      <c r="R6" s="339" t="str">
        <f t="shared" ref="R6:R25" si="10">IF(M6=0,0,IF(M6&lt;70,0,IF(M6&lt;75,"B-",IF(M6&lt;80,"B",IF(M6&lt;85,"B+",IF(M6&lt;90,"A-",IF(M6&lt;=100,"A")))))))</f>
        <v>A</v>
      </c>
      <c r="S6" s="349" t="str">
        <f t="shared" ref="S6:S25" si="11">IF(Q6=0,R6,Q6)</f>
        <v>A</v>
      </c>
      <c r="T6" s="348">
        <v>85</v>
      </c>
      <c r="U6" s="339">
        <f t="shared" ref="U6:U25" si="12">IF(T6=0,0,IF(T6&lt;40,0,IF(T6&lt;50,1,IF(T6&lt;55,1.333,IF(T6&lt;60,1.666,IF(T6&lt;65,2,IF(T6&lt;70,2.333,IF(T6&gt;=70,0))))))))</f>
        <v>0</v>
      </c>
      <c r="V6" s="339">
        <f t="shared" ref="V6:V25" si="13">IF(T6=0,0,IF(T6&lt;70,0,IF(T6&lt;75,2.666,IF(T6&lt;80,3,IF(T6&lt;85,3.333,IF(T6&lt;90,3.666,IF(T6&lt;=100,4)))))))</f>
        <v>3.6659999999999999</v>
      </c>
      <c r="W6" s="340">
        <f t="shared" ref="W6:W25" si="14">IF(U6=0,V6,U6)</f>
        <v>3.6659999999999999</v>
      </c>
      <c r="X6" s="339">
        <f t="shared" ref="X6:X25" si="15">IF(T6=0,0,IF(T6&lt;40,"F",IF(T6&lt;50,"D",IF(T6&lt;55,"D+",IF(T6&lt;60,"C-",IF(T6&lt;65,"C",IF(T6&lt;70,"C+",IF(T6&gt;=70,0))))))))</f>
        <v>0</v>
      </c>
      <c r="Y6" s="339" t="str">
        <f t="shared" ref="Y6:Y25" si="16">IF(T6=0,0,IF(T6&lt;70,0,IF(T6&lt;75,"B-",IF(T6&lt;80,"B",IF(T6&lt;85,"B+",IF(T6&lt;90,"A-",IF(T6&lt;=100,"A")))))))</f>
        <v>A-</v>
      </c>
      <c r="Z6" s="349" t="str">
        <f t="shared" ref="Z6:Z25" si="17">IF(X6=0,Y6,X6)</f>
        <v>A-</v>
      </c>
      <c r="AA6" s="348">
        <v>93</v>
      </c>
      <c r="AB6" s="339">
        <f t="shared" ref="AB6:AB25" si="18">IF(AA6=0,0,IF(AA6&lt;40,0,IF(AA6&lt;50,1,IF(AA6&lt;55,1.333,IF(AA6&lt;60,1.666,IF(AA6&lt;65,2,IF(AA6&lt;70,2.333,IF(AA6&gt;=70,0))))))))</f>
        <v>0</v>
      </c>
      <c r="AC6" s="339">
        <f t="shared" ref="AC6:AC25" si="19">IF(AA6=0,0,IF(AA6&lt;70,0,IF(AA6&lt;75,2.666,IF(AA6&lt;80,3,IF(AA6&lt;85,3.333,IF(AA6&lt;90,3.666,IF(AA6&lt;=100,4)))))))</f>
        <v>4</v>
      </c>
      <c r="AD6" s="340">
        <f t="shared" ref="AD6:AD25" si="20">IF(AB6=0,AC6,AB6)</f>
        <v>4</v>
      </c>
      <c r="AE6" s="339">
        <f t="shared" ref="AE6:AE25" si="21">IF(AA6=0,0,IF(AA6&lt;40,"F",IF(AA6&lt;50,"D",IF(AA6&lt;55,"D+",IF(AA6&lt;60,"C-",IF(AA6&lt;65,"C",IF(AA6&lt;70,"C+",IF(AA6&gt;=70,0))))))))</f>
        <v>0</v>
      </c>
      <c r="AF6" s="339" t="str">
        <f t="shared" ref="AF6:AF25" si="22">IF(AA6=0,0,IF(AA6&lt;70,0,IF(AA6&lt;75,"B-",IF(AA6&lt;80,"B",IF(AA6&lt;85,"B+",IF(AA6&lt;90,"A-",IF(AA6&lt;=100,"A")))))))</f>
        <v>A</v>
      </c>
      <c r="AG6" s="349" t="str">
        <f t="shared" ref="AG6:AG25" si="23">IF(AE6=0,AF6,AE6)</f>
        <v>A</v>
      </c>
      <c r="AH6" s="348">
        <v>65</v>
      </c>
      <c r="AI6" s="339">
        <f t="shared" ref="AI6:AI25" si="24">IF(AH6=0,0,IF(AH6&lt;40,0,IF(AH6&lt;50,1,IF(AH6&lt;55,1.333,IF(AH6&lt;60,1.666,IF(AH6&lt;65,2,IF(AH6&lt;70,2.333,IF(AH6&gt;=70,0))))))))</f>
        <v>2.3330000000000002</v>
      </c>
      <c r="AJ6" s="339">
        <f t="shared" ref="AJ6:AJ25" si="25">IF(AH6=0,0,IF(AH6&lt;70,0,IF(AH6&lt;75,2.666,IF(AH6&lt;80,3,IF(AH6&lt;85,3.333,IF(AH6&lt;90,3.666,IF(AH6&lt;=100,4)))))))</f>
        <v>0</v>
      </c>
      <c r="AK6" s="340">
        <f t="shared" ref="AK6:AK25" si="26">IF(AI6=0,AJ6,AI6)</f>
        <v>2.3330000000000002</v>
      </c>
      <c r="AL6" s="339" t="str">
        <f t="shared" ref="AL6:AL25" si="27">IF(AH6=0,0,IF(AH6&lt;40,"F",IF(AH6&lt;50,"D",IF(AH6&lt;55,"D+",IF(AH6&lt;60,"C-",IF(AH6&lt;65,"C",IF(AH6&lt;70,"C+",IF(AH6&gt;=70,0))))))))</f>
        <v>C+</v>
      </c>
      <c r="AM6" s="339">
        <f t="shared" ref="AM6:AM25" si="28">IF(AH6=0,0,IF(AH6&lt;70,0,IF(AH6&lt;75,"B-",IF(AH6&lt;80,"B",IF(AH6&lt;85,"B+",IF(AH6&lt;90,"A-",IF(AH6&lt;=100,"A")))))))</f>
        <v>0</v>
      </c>
      <c r="AN6" s="349" t="str">
        <f t="shared" ref="AN6:AN25" si="29">IF(AL6=0,AM6,AL6)</f>
        <v>C+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17.999000000000002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53.997</v>
      </c>
      <c r="ET6" s="46">
        <f t="shared" ref="ET6:ET25" si="122">IF((ES6=0),0,(ROUND((ES6/ER6),3)))</f>
        <v>3.6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B+</v>
      </c>
      <c r="EW6" s="48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231">
        <v>2</v>
      </c>
      <c r="B7" s="232" t="s">
        <v>16</v>
      </c>
      <c r="C7" s="233">
        <v>17203108</v>
      </c>
      <c r="D7" s="234" t="s">
        <v>226</v>
      </c>
      <c r="E7" s="57"/>
      <c r="F7" s="350">
        <v>77</v>
      </c>
      <c r="G7" s="343">
        <f t="shared" si="0"/>
        <v>0</v>
      </c>
      <c r="H7" s="343">
        <f t="shared" si="1"/>
        <v>3</v>
      </c>
      <c r="I7" s="344">
        <f t="shared" si="2"/>
        <v>3</v>
      </c>
      <c r="J7" s="343">
        <f t="shared" si="3"/>
        <v>0</v>
      </c>
      <c r="K7" s="343" t="str">
        <f t="shared" si="4"/>
        <v>B</v>
      </c>
      <c r="L7" s="351" t="str">
        <f t="shared" si="5"/>
        <v>B</v>
      </c>
      <c r="M7" s="350">
        <v>88</v>
      </c>
      <c r="N7" s="343">
        <f t="shared" si="6"/>
        <v>0</v>
      </c>
      <c r="O7" s="343">
        <f t="shared" si="7"/>
        <v>3.6659999999999999</v>
      </c>
      <c r="P7" s="344">
        <f t="shared" si="8"/>
        <v>3.6659999999999999</v>
      </c>
      <c r="Q7" s="343">
        <f t="shared" si="9"/>
        <v>0</v>
      </c>
      <c r="R7" s="343" t="str">
        <f t="shared" si="10"/>
        <v>A-</v>
      </c>
      <c r="S7" s="351" t="str">
        <f t="shared" si="11"/>
        <v>A-</v>
      </c>
      <c r="T7" s="350">
        <v>80</v>
      </c>
      <c r="U7" s="343">
        <f t="shared" si="12"/>
        <v>0</v>
      </c>
      <c r="V7" s="343">
        <f t="shared" si="13"/>
        <v>3.3330000000000002</v>
      </c>
      <c r="W7" s="344">
        <f t="shared" si="14"/>
        <v>3.3330000000000002</v>
      </c>
      <c r="X7" s="343">
        <f t="shared" si="15"/>
        <v>0</v>
      </c>
      <c r="Y7" s="343" t="str">
        <f t="shared" si="16"/>
        <v>B+</v>
      </c>
      <c r="Z7" s="351" t="str">
        <f t="shared" si="17"/>
        <v>B+</v>
      </c>
      <c r="AA7" s="350">
        <v>92</v>
      </c>
      <c r="AB7" s="343">
        <f t="shared" si="18"/>
        <v>0</v>
      </c>
      <c r="AC7" s="343">
        <f t="shared" si="19"/>
        <v>4</v>
      </c>
      <c r="AD7" s="344">
        <f t="shared" si="20"/>
        <v>4</v>
      </c>
      <c r="AE7" s="343">
        <f t="shared" si="21"/>
        <v>0</v>
      </c>
      <c r="AF7" s="343" t="str">
        <f t="shared" si="22"/>
        <v>A</v>
      </c>
      <c r="AG7" s="351" t="str">
        <f t="shared" si="23"/>
        <v>A</v>
      </c>
      <c r="AH7" s="350">
        <v>87</v>
      </c>
      <c r="AI7" s="343">
        <f t="shared" si="24"/>
        <v>0</v>
      </c>
      <c r="AJ7" s="343">
        <f t="shared" si="25"/>
        <v>3.6659999999999999</v>
      </c>
      <c r="AK7" s="344">
        <f t="shared" si="26"/>
        <v>3.6659999999999999</v>
      </c>
      <c r="AL7" s="343">
        <f t="shared" si="27"/>
        <v>0</v>
      </c>
      <c r="AM7" s="343" t="str">
        <f t="shared" si="28"/>
        <v>A-</v>
      </c>
      <c r="AN7" s="351" t="str">
        <f t="shared" si="29"/>
        <v>A-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17.664999999999999</v>
      </c>
      <c r="ER7" s="47">
        <f t="shared" si="120"/>
        <v>15</v>
      </c>
      <c r="ES7" s="67">
        <f t="shared" si="121"/>
        <v>52.994999999999997</v>
      </c>
      <c r="ET7" s="68">
        <f t="shared" si="122"/>
        <v>3.5329999999999999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231">
        <v>3</v>
      </c>
      <c r="B8" s="232" t="s">
        <v>16</v>
      </c>
      <c r="C8" s="233">
        <v>17203109</v>
      </c>
      <c r="D8" s="234" t="s">
        <v>227</v>
      </c>
      <c r="E8" s="57"/>
      <c r="F8" s="350">
        <v>99</v>
      </c>
      <c r="G8" s="343">
        <f t="shared" si="0"/>
        <v>0</v>
      </c>
      <c r="H8" s="343">
        <f t="shared" si="1"/>
        <v>4</v>
      </c>
      <c r="I8" s="344">
        <f t="shared" si="2"/>
        <v>4</v>
      </c>
      <c r="J8" s="343">
        <f t="shared" si="3"/>
        <v>0</v>
      </c>
      <c r="K8" s="343" t="str">
        <f t="shared" si="4"/>
        <v>A</v>
      </c>
      <c r="L8" s="351" t="str">
        <f t="shared" si="5"/>
        <v>A</v>
      </c>
      <c r="M8" s="350">
        <v>86</v>
      </c>
      <c r="N8" s="343">
        <f t="shared" si="6"/>
        <v>0</v>
      </c>
      <c r="O8" s="343">
        <f t="shared" si="7"/>
        <v>3.6659999999999999</v>
      </c>
      <c r="P8" s="344">
        <f t="shared" si="8"/>
        <v>3.6659999999999999</v>
      </c>
      <c r="Q8" s="343">
        <f t="shared" si="9"/>
        <v>0</v>
      </c>
      <c r="R8" s="343" t="str">
        <f t="shared" si="10"/>
        <v>A-</v>
      </c>
      <c r="S8" s="351" t="str">
        <f t="shared" si="11"/>
        <v>A-</v>
      </c>
      <c r="T8" s="350">
        <v>90</v>
      </c>
      <c r="U8" s="343">
        <f t="shared" si="12"/>
        <v>0</v>
      </c>
      <c r="V8" s="343">
        <f t="shared" si="13"/>
        <v>4</v>
      </c>
      <c r="W8" s="344">
        <f t="shared" si="14"/>
        <v>4</v>
      </c>
      <c r="X8" s="343">
        <f t="shared" si="15"/>
        <v>0</v>
      </c>
      <c r="Y8" s="343" t="str">
        <f t="shared" si="16"/>
        <v>A</v>
      </c>
      <c r="Z8" s="351" t="str">
        <f t="shared" si="17"/>
        <v>A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350">
        <v>92</v>
      </c>
      <c r="AI8" s="343">
        <f t="shared" si="24"/>
        <v>0</v>
      </c>
      <c r="AJ8" s="343">
        <f t="shared" si="25"/>
        <v>4</v>
      </c>
      <c r="AK8" s="344">
        <f t="shared" si="26"/>
        <v>4</v>
      </c>
      <c r="AL8" s="343">
        <f t="shared" si="27"/>
        <v>0</v>
      </c>
      <c r="AM8" s="343" t="str">
        <f t="shared" si="28"/>
        <v>A</v>
      </c>
      <c r="AN8" s="351" t="str">
        <f t="shared" si="29"/>
        <v>A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310">
        <v>85</v>
      </c>
      <c r="AW8" s="311">
        <f t="shared" si="36"/>
        <v>0</v>
      </c>
      <c r="AX8" s="311">
        <f t="shared" si="37"/>
        <v>3.6659999999999999</v>
      </c>
      <c r="AY8" s="312">
        <f t="shared" si="38"/>
        <v>3.6659999999999999</v>
      </c>
      <c r="AZ8" s="311">
        <f t="shared" si="39"/>
        <v>0</v>
      </c>
      <c r="BA8" s="311" t="str">
        <f t="shared" si="40"/>
        <v>A-</v>
      </c>
      <c r="BB8" s="313" t="str">
        <f t="shared" si="41"/>
        <v>A-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19.332000000000001</v>
      </c>
      <c r="ER8" s="47">
        <f t="shared" si="120"/>
        <v>15</v>
      </c>
      <c r="ES8" s="67">
        <f t="shared" si="121"/>
        <v>57.995999999999995</v>
      </c>
      <c r="ET8" s="68">
        <f t="shared" si="122"/>
        <v>3.8660000000000001</v>
      </c>
      <c r="EU8" s="47">
        <f t="shared" si="123"/>
        <v>0</v>
      </c>
      <c r="EV8" s="47" t="str">
        <f t="shared" si="124"/>
        <v>A-</v>
      </c>
      <c r="EW8" s="48" t="str">
        <f t="shared" si="125"/>
        <v>A-</v>
      </c>
      <c r="EX8" s="69"/>
      <c r="EY8" s="70"/>
      <c r="EZ8" s="71"/>
      <c r="FA8" s="52"/>
    </row>
    <row r="9" spans="1:158" ht="50.1" customHeight="1">
      <c r="A9" s="231">
        <v>4</v>
      </c>
      <c r="B9" s="232" t="s">
        <v>16</v>
      </c>
      <c r="C9" s="233">
        <v>17203110</v>
      </c>
      <c r="D9" s="234" t="s">
        <v>228</v>
      </c>
      <c r="E9" s="57"/>
      <c r="F9" s="350">
        <v>98</v>
      </c>
      <c r="G9" s="343">
        <f t="shared" si="0"/>
        <v>0</v>
      </c>
      <c r="H9" s="343">
        <f t="shared" si="1"/>
        <v>4</v>
      </c>
      <c r="I9" s="344">
        <f t="shared" si="2"/>
        <v>4</v>
      </c>
      <c r="J9" s="343">
        <f t="shared" si="3"/>
        <v>0</v>
      </c>
      <c r="K9" s="343" t="str">
        <f t="shared" si="4"/>
        <v>A</v>
      </c>
      <c r="L9" s="351" t="str">
        <f t="shared" si="5"/>
        <v>A</v>
      </c>
      <c r="M9" s="350">
        <v>95</v>
      </c>
      <c r="N9" s="343">
        <f t="shared" si="6"/>
        <v>0</v>
      </c>
      <c r="O9" s="343">
        <f t="shared" si="7"/>
        <v>4</v>
      </c>
      <c r="P9" s="344">
        <f t="shared" si="8"/>
        <v>4</v>
      </c>
      <c r="Q9" s="343">
        <f t="shared" si="9"/>
        <v>0</v>
      </c>
      <c r="R9" s="343" t="str">
        <f t="shared" si="10"/>
        <v>A</v>
      </c>
      <c r="S9" s="351" t="str">
        <f t="shared" si="11"/>
        <v>A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350">
        <v>96</v>
      </c>
      <c r="AB9" s="343">
        <f t="shared" si="18"/>
        <v>0</v>
      </c>
      <c r="AC9" s="343">
        <f t="shared" si="19"/>
        <v>4</v>
      </c>
      <c r="AD9" s="344">
        <f t="shared" si="20"/>
        <v>4</v>
      </c>
      <c r="AE9" s="343">
        <f t="shared" si="21"/>
        <v>0</v>
      </c>
      <c r="AF9" s="343" t="str">
        <f t="shared" si="22"/>
        <v>A</v>
      </c>
      <c r="AG9" s="351" t="str">
        <f t="shared" si="23"/>
        <v>A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50">
        <v>99</v>
      </c>
      <c r="BK9" s="343">
        <f t="shared" si="48"/>
        <v>0</v>
      </c>
      <c r="BL9" s="343">
        <f t="shared" si="49"/>
        <v>4</v>
      </c>
      <c r="BM9" s="344">
        <f t="shared" si="50"/>
        <v>4</v>
      </c>
      <c r="BN9" s="343">
        <f t="shared" si="51"/>
        <v>0</v>
      </c>
      <c r="BO9" s="343" t="str">
        <f t="shared" si="52"/>
        <v>A</v>
      </c>
      <c r="BP9" s="351" t="str">
        <f t="shared" si="53"/>
        <v>A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16</v>
      </c>
      <c r="ER9" s="47">
        <f t="shared" si="120"/>
        <v>12</v>
      </c>
      <c r="ES9" s="67">
        <f t="shared" si="121"/>
        <v>48</v>
      </c>
      <c r="ET9" s="68">
        <f t="shared" si="122"/>
        <v>4</v>
      </c>
      <c r="EU9" s="47">
        <f t="shared" si="123"/>
        <v>0</v>
      </c>
      <c r="EV9" s="47" t="str">
        <f t="shared" si="124"/>
        <v>A</v>
      </c>
      <c r="EW9" s="48" t="str">
        <f t="shared" si="125"/>
        <v>A</v>
      </c>
      <c r="EX9" s="69"/>
      <c r="EY9" s="70"/>
      <c r="EZ9" s="71"/>
      <c r="FA9" s="52"/>
    </row>
    <row r="10" spans="1:158" ht="50.1" customHeight="1">
      <c r="A10" s="231">
        <v>5</v>
      </c>
      <c r="B10" s="232" t="s">
        <v>16</v>
      </c>
      <c r="C10" s="233">
        <v>17203111</v>
      </c>
      <c r="D10" s="234" t="s">
        <v>229</v>
      </c>
      <c r="E10" s="57"/>
      <c r="F10" s="350">
        <v>74</v>
      </c>
      <c r="G10" s="343">
        <f t="shared" si="0"/>
        <v>0</v>
      </c>
      <c r="H10" s="343">
        <f t="shared" si="1"/>
        <v>2.6659999999999999</v>
      </c>
      <c r="I10" s="344">
        <f t="shared" si="2"/>
        <v>2.6659999999999999</v>
      </c>
      <c r="J10" s="343">
        <f t="shared" si="3"/>
        <v>0</v>
      </c>
      <c r="K10" s="343" t="str">
        <f t="shared" si="4"/>
        <v>B-</v>
      </c>
      <c r="L10" s="351" t="str">
        <f t="shared" si="5"/>
        <v>B-</v>
      </c>
      <c r="M10" s="350">
        <v>80</v>
      </c>
      <c r="N10" s="343">
        <f t="shared" si="6"/>
        <v>0</v>
      </c>
      <c r="O10" s="343">
        <f t="shared" si="7"/>
        <v>3.3330000000000002</v>
      </c>
      <c r="P10" s="344">
        <f t="shared" si="8"/>
        <v>3.3330000000000002</v>
      </c>
      <c r="Q10" s="343">
        <f t="shared" si="9"/>
        <v>0</v>
      </c>
      <c r="R10" s="343" t="str">
        <f t="shared" si="10"/>
        <v>B+</v>
      </c>
      <c r="S10" s="351" t="str">
        <f t="shared" si="11"/>
        <v>B+</v>
      </c>
      <c r="T10" s="310">
        <v>67</v>
      </c>
      <c r="U10" s="311">
        <f t="shared" si="12"/>
        <v>2.3330000000000002</v>
      </c>
      <c r="V10" s="311">
        <f t="shared" si="13"/>
        <v>0</v>
      </c>
      <c r="W10" s="312">
        <f t="shared" si="14"/>
        <v>2.3330000000000002</v>
      </c>
      <c r="X10" s="311" t="str">
        <f t="shared" si="15"/>
        <v>C+</v>
      </c>
      <c r="Y10" s="311">
        <f t="shared" si="16"/>
        <v>0</v>
      </c>
      <c r="Z10" s="313" t="str">
        <f t="shared" si="17"/>
        <v>C+</v>
      </c>
      <c r="AA10" s="350">
        <v>91</v>
      </c>
      <c r="AB10" s="343">
        <f t="shared" si="18"/>
        <v>0</v>
      </c>
      <c r="AC10" s="343">
        <f t="shared" si="19"/>
        <v>4</v>
      </c>
      <c r="AD10" s="344">
        <f t="shared" si="20"/>
        <v>4</v>
      </c>
      <c r="AE10" s="343">
        <f t="shared" si="21"/>
        <v>0</v>
      </c>
      <c r="AF10" s="343" t="str">
        <f t="shared" si="22"/>
        <v>A</v>
      </c>
      <c r="AG10" s="351" t="str">
        <f t="shared" si="23"/>
        <v>A</v>
      </c>
      <c r="AH10" s="350">
        <v>90</v>
      </c>
      <c r="AI10" s="343">
        <f t="shared" si="24"/>
        <v>0</v>
      </c>
      <c r="AJ10" s="343">
        <f t="shared" si="25"/>
        <v>4</v>
      </c>
      <c r="AK10" s="344">
        <f t="shared" si="26"/>
        <v>4</v>
      </c>
      <c r="AL10" s="343">
        <f t="shared" si="27"/>
        <v>0</v>
      </c>
      <c r="AM10" s="343" t="str">
        <f t="shared" si="28"/>
        <v>A</v>
      </c>
      <c r="AN10" s="351" t="str">
        <f t="shared" si="29"/>
        <v>A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16.332000000000001</v>
      </c>
      <c r="ER10" s="47">
        <f t="shared" si="120"/>
        <v>15</v>
      </c>
      <c r="ES10" s="67">
        <f t="shared" si="121"/>
        <v>48.996000000000002</v>
      </c>
      <c r="ET10" s="68">
        <f t="shared" si="122"/>
        <v>3.266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231">
        <v>6</v>
      </c>
      <c r="B11" s="232" t="s">
        <v>16</v>
      </c>
      <c r="C11" s="233">
        <v>17203112</v>
      </c>
      <c r="D11" s="234" t="s">
        <v>230</v>
      </c>
      <c r="E11" s="57"/>
      <c r="F11" s="350">
        <v>60</v>
      </c>
      <c r="G11" s="343">
        <f t="shared" si="0"/>
        <v>2</v>
      </c>
      <c r="H11" s="343">
        <f t="shared" si="1"/>
        <v>0</v>
      </c>
      <c r="I11" s="344">
        <f t="shared" si="2"/>
        <v>2</v>
      </c>
      <c r="J11" s="343" t="str">
        <f t="shared" si="3"/>
        <v>C</v>
      </c>
      <c r="K11" s="343">
        <f t="shared" si="4"/>
        <v>0</v>
      </c>
      <c r="L11" s="351" t="str">
        <f t="shared" si="5"/>
        <v>C</v>
      </c>
      <c r="M11" s="350">
        <v>70</v>
      </c>
      <c r="N11" s="343">
        <f t="shared" si="6"/>
        <v>0</v>
      </c>
      <c r="O11" s="343">
        <f t="shared" si="7"/>
        <v>2.6659999999999999</v>
      </c>
      <c r="P11" s="344">
        <f t="shared" si="8"/>
        <v>2.6659999999999999</v>
      </c>
      <c r="Q11" s="343">
        <f t="shared" si="9"/>
        <v>0</v>
      </c>
      <c r="R11" s="343" t="str">
        <f t="shared" si="10"/>
        <v>B-</v>
      </c>
      <c r="S11" s="351" t="str">
        <f t="shared" si="11"/>
        <v>B-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350">
        <v>88</v>
      </c>
      <c r="AB11" s="343">
        <f t="shared" si="18"/>
        <v>0</v>
      </c>
      <c r="AC11" s="343">
        <f t="shared" si="19"/>
        <v>3.6659999999999999</v>
      </c>
      <c r="AD11" s="344">
        <f t="shared" si="20"/>
        <v>3.6659999999999999</v>
      </c>
      <c r="AE11" s="343">
        <f t="shared" si="21"/>
        <v>0</v>
      </c>
      <c r="AF11" s="343" t="str">
        <f t="shared" si="22"/>
        <v>A-</v>
      </c>
      <c r="AG11" s="351" t="str">
        <f t="shared" si="23"/>
        <v>A-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350">
        <v>69</v>
      </c>
      <c r="BD11" s="343">
        <f t="shared" si="42"/>
        <v>2.3330000000000002</v>
      </c>
      <c r="BE11" s="343">
        <f t="shared" si="43"/>
        <v>0</v>
      </c>
      <c r="BF11" s="344">
        <f t="shared" si="44"/>
        <v>2.3330000000000002</v>
      </c>
      <c r="BG11" s="343" t="str">
        <f t="shared" si="45"/>
        <v>C+</v>
      </c>
      <c r="BH11" s="343">
        <f t="shared" si="46"/>
        <v>0</v>
      </c>
      <c r="BI11" s="351" t="str">
        <f t="shared" si="47"/>
        <v>C+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10.665000000000001</v>
      </c>
      <c r="ER11" s="47">
        <f t="shared" si="120"/>
        <v>12</v>
      </c>
      <c r="ES11" s="67">
        <f t="shared" si="121"/>
        <v>31.994999999999997</v>
      </c>
      <c r="ET11" s="68">
        <f t="shared" si="122"/>
        <v>2.6659999999999999</v>
      </c>
      <c r="EU11" s="47">
        <f t="shared" si="123"/>
        <v>0</v>
      </c>
      <c r="EV11" s="47" t="str">
        <f t="shared" si="124"/>
        <v>B-</v>
      </c>
      <c r="EW11" s="48" t="str">
        <f t="shared" si="125"/>
        <v>B-</v>
      </c>
      <c r="EX11" s="69"/>
      <c r="EY11" s="70"/>
      <c r="EZ11" s="71"/>
      <c r="FA11" s="52"/>
    </row>
    <row r="12" spans="1:158" ht="50.1" customHeight="1">
      <c r="A12" s="231">
        <v>7</v>
      </c>
      <c r="B12" s="232" t="s">
        <v>16</v>
      </c>
      <c r="C12" s="233">
        <v>17203113</v>
      </c>
      <c r="D12" s="234" t="s">
        <v>231</v>
      </c>
      <c r="E12" s="57"/>
      <c r="F12" s="350">
        <v>96</v>
      </c>
      <c r="G12" s="343">
        <f t="shared" si="0"/>
        <v>0</v>
      </c>
      <c r="H12" s="343">
        <f t="shared" si="1"/>
        <v>4</v>
      </c>
      <c r="I12" s="344">
        <f t="shared" si="2"/>
        <v>4</v>
      </c>
      <c r="J12" s="343">
        <f t="shared" si="3"/>
        <v>0</v>
      </c>
      <c r="K12" s="343" t="str">
        <f t="shared" si="4"/>
        <v>A</v>
      </c>
      <c r="L12" s="351" t="str">
        <f t="shared" si="5"/>
        <v>A</v>
      </c>
      <c r="M12" s="294"/>
      <c r="N12" s="295">
        <f t="shared" si="6"/>
        <v>0</v>
      </c>
      <c r="O12" s="295">
        <f t="shared" si="7"/>
        <v>0</v>
      </c>
      <c r="P12" s="296">
        <f t="shared" si="8"/>
        <v>0</v>
      </c>
      <c r="Q12" s="295">
        <f t="shared" si="9"/>
        <v>0</v>
      </c>
      <c r="R12" s="295">
        <f t="shared" si="10"/>
        <v>0</v>
      </c>
      <c r="S12" s="297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350">
        <v>99</v>
      </c>
      <c r="AB12" s="343">
        <f t="shared" si="18"/>
        <v>0</v>
      </c>
      <c r="AC12" s="343">
        <f t="shared" si="19"/>
        <v>4</v>
      </c>
      <c r="AD12" s="344">
        <f t="shared" si="20"/>
        <v>4</v>
      </c>
      <c r="AE12" s="343">
        <f t="shared" si="21"/>
        <v>0</v>
      </c>
      <c r="AF12" s="343" t="str">
        <f t="shared" si="22"/>
        <v>A</v>
      </c>
      <c r="AG12" s="351" t="str">
        <f t="shared" si="23"/>
        <v>A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350">
        <v>83</v>
      </c>
      <c r="BD12" s="343">
        <f t="shared" si="42"/>
        <v>0</v>
      </c>
      <c r="BE12" s="343">
        <f t="shared" si="43"/>
        <v>3.3330000000000002</v>
      </c>
      <c r="BF12" s="344">
        <f t="shared" si="44"/>
        <v>3.3330000000000002</v>
      </c>
      <c r="BG12" s="343">
        <f t="shared" si="45"/>
        <v>0</v>
      </c>
      <c r="BH12" s="343" t="str">
        <f t="shared" si="46"/>
        <v>B+</v>
      </c>
      <c r="BI12" s="351" t="str">
        <f t="shared" si="47"/>
        <v>B+</v>
      </c>
      <c r="BJ12" s="350">
        <v>89</v>
      </c>
      <c r="BK12" s="343">
        <f t="shared" si="48"/>
        <v>0</v>
      </c>
      <c r="BL12" s="343">
        <f t="shared" si="49"/>
        <v>3.6659999999999999</v>
      </c>
      <c r="BM12" s="344">
        <f t="shared" si="50"/>
        <v>3.6659999999999999</v>
      </c>
      <c r="BN12" s="343">
        <f t="shared" si="51"/>
        <v>0</v>
      </c>
      <c r="BO12" s="343" t="str">
        <f t="shared" si="52"/>
        <v>A-</v>
      </c>
      <c r="BP12" s="351" t="str">
        <f t="shared" si="53"/>
        <v>A-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14.999000000000001</v>
      </c>
      <c r="ER12" s="47">
        <f t="shared" si="120"/>
        <v>12</v>
      </c>
      <c r="ES12" s="67">
        <f t="shared" si="121"/>
        <v>44.997</v>
      </c>
      <c r="ET12" s="68">
        <f t="shared" si="122"/>
        <v>3.75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231">
        <v>8</v>
      </c>
      <c r="B13" s="232" t="s">
        <v>16</v>
      </c>
      <c r="C13" s="233">
        <v>17203114</v>
      </c>
      <c r="D13" s="234" t="s">
        <v>232</v>
      </c>
      <c r="E13" s="57"/>
      <c r="F13" s="350">
        <v>99</v>
      </c>
      <c r="G13" s="343">
        <f t="shared" si="0"/>
        <v>0</v>
      </c>
      <c r="H13" s="343">
        <f t="shared" si="1"/>
        <v>4</v>
      </c>
      <c r="I13" s="344">
        <f t="shared" si="2"/>
        <v>4</v>
      </c>
      <c r="J13" s="343">
        <f t="shared" si="3"/>
        <v>0</v>
      </c>
      <c r="K13" s="343" t="str">
        <f t="shared" si="4"/>
        <v>A</v>
      </c>
      <c r="L13" s="351" t="str">
        <f t="shared" si="5"/>
        <v>A</v>
      </c>
      <c r="M13" s="350">
        <v>83</v>
      </c>
      <c r="N13" s="343">
        <f t="shared" si="6"/>
        <v>0</v>
      </c>
      <c r="O13" s="343">
        <f t="shared" si="7"/>
        <v>3.3330000000000002</v>
      </c>
      <c r="P13" s="344">
        <f t="shared" si="8"/>
        <v>3.3330000000000002</v>
      </c>
      <c r="Q13" s="343">
        <f t="shared" si="9"/>
        <v>0</v>
      </c>
      <c r="R13" s="343" t="str">
        <f t="shared" si="10"/>
        <v>B+</v>
      </c>
      <c r="S13" s="351" t="str">
        <f t="shared" si="11"/>
        <v>B+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350">
        <v>94</v>
      </c>
      <c r="AB13" s="343">
        <f t="shared" si="18"/>
        <v>0</v>
      </c>
      <c r="AC13" s="343">
        <f t="shared" si="19"/>
        <v>4</v>
      </c>
      <c r="AD13" s="344">
        <f t="shared" si="20"/>
        <v>4</v>
      </c>
      <c r="AE13" s="343">
        <f t="shared" si="21"/>
        <v>0</v>
      </c>
      <c r="AF13" s="343" t="str">
        <f t="shared" si="22"/>
        <v>A</v>
      </c>
      <c r="AG13" s="351" t="str">
        <f t="shared" si="23"/>
        <v>A</v>
      </c>
      <c r="AH13" s="350">
        <v>97</v>
      </c>
      <c r="AI13" s="343">
        <f t="shared" si="24"/>
        <v>0</v>
      </c>
      <c r="AJ13" s="343">
        <f t="shared" si="25"/>
        <v>4</v>
      </c>
      <c r="AK13" s="344">
        <f t="shared" si="26"/>
        <v>4</v>
      </c>
      <c r="AL13" s="343">
        <f t="shared" si="27"/>
        <v>0</v>
      </c>
      <c r="AM13" s="343" t="str">
        <f t="shared" si="28"/>
        <v>A</v>
      </c>
      <c r="AN13" s="351" t="str">
        <f t="shared" si="29"/>
        <v>A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350">
        <v>84</v>
      </c>
      <c r="BD13" s="343">
        <f t="shared" si="42"/>
        <v>0</v>
      </c>
      <c r="BE13" s="343">
        <f t="shared" si="43"/>
        <v>3.3330000000000002</v>
      </c>
      <c r="BF13" s="344">
        <f t="shared" si="44"/>
        <v>3.3330000000000002</v>
      </c>
      <c r="BG13" s="343">
        <f t="shared" si="45"/>
        <v>0</v>
      </c>
      <c r="BH13" s="343" t="str">
        <f t="shared" si="46"/>
        <v>B+</v>
      </c>
      <c r="BI13" s="351" t="str">
        <f t="shared" si="47"/>
        <v>B+</v>
      </c>
      <c r="BJ13" s="294"/>
      <c r="BK13" s="295">
        <f t="shared" si="48"/>
        <v>0</v>
      </c>
      <c r="BL13" s="295">
        <f t="shared" si="49"/>
        <v>0</v>
      </c>
      <c r="BM13" s="296">
        <f t="shared" si="50"/>
        <v>0</v>
      </c>
      <c r="BN13" s="295">
        <f t="shared" si="51"/>
        <v>0</v>
      </c>
      <c r="BO13" s="295">
        <f t="shared" si="52"/>
        <v>0</v>
      </c>
      <c r="BP13" s="297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18.666</v>
      </c>
      <c r="ER13" s="47">
        <f t="shared" si="120"/>
        <v>15</v>
      </c>
      <c r="ES13" s="67">
        <f t="shared" si="121"/>
        <v>55.998000000000005</v>
      </c>
      <c r="ET13" s="68">
        <f t="shared" si="122"/>
        <v>3.7330000000000001</v>
      </c>
      <c r="EU13" s="47">
        <f t="shared" si="123"/>
        <v>0</v>
      </c>
      <c r="EV13" s="47" t="str">
        <f t="shared" si="124"/>
        <v>A-</v>
      </c>
      <c r="EW13" s="48" t="str">
        <f t="shared" si="125"/>
        <v>A-</v>
      </c>
      <c r="EX13" s="69"/>
      <c r="EY13" s="70"/>
      <c r="EZ13" s="71"/>
      <c r="FA13" s="52"/>
    </row>
    <row r="14" spans="1:158" ht="50.1" customHeight="1">
      <c r="A14" s="231">
        <v>9</v>
      </c>
      <c r="B14" s="232" t="s">
        <v>16</v>
      </c>
      <c r="C14" s="233">
        <v>17203115</v>
      </c>
      <c r="D14" s="234" t="s">
        <v>233</v>
      </c>
      <c r="E14" s="57"/>
      <c r="F14" s="350">
        <v>66</v>
      </c>
      <c r="G14" s="343">
        <f t="shared" si="0"/>
        <v>2.3330000000000002</v>
      </c>
      <c r="H14" s="343">
        <f t="shared" si="1"/>
        <v>0</v>
      </c>
      <c r="I14" s="344">
        <f t="shared" si="2"/>
        <v>2.3330000000000002</v>
      </c>
      <c r="J14" s="343" t="str">
        <f t="shared" si="3"/>
        <v>C+</v>
      </c>
      <c r="K14" s="343">
        <f t="shared" si="4"/>
        <v>0</v>
      </c>
      <c r="L14" s="351" t="str">
        <f t="shared" si="5"/>
        <v>C+</v>
      </c>
      <c r="M14" s="350">
        <v>70</v>
      </c>
      <c r="N14" s="343">
        <f t="shared" si="6"/>
        <v>0</v>
      </c>
      <c r="O14" s="343">
        <f t="shared" si="7"/>
        <v>2.6659999999999999</v>
      </c>
      <c r="P14" s="344">
        <f t="shared" si="8"/>
        <v>2.6659999999999999</v>
      </c>
      <c r="Q14" s="343">
        <f t="shared" si="9"/>
        <v>0</v>
      </c>
      <c r="R14" s="343" t="str">
        <f t="shared" si="10"/>
        <v>B-</v>
      </c>
      <c r="S14" s="351" t="str">
        <f t="shared" si="11"/>
        <v>B-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350">
        <v>92</v>
      </c>
      <c r="AB14" s="343">
        <f t="shared" si="18"/>
        <v>0</v>
      </c>
      <c r="AC14" s="343">
        <f t="shared" si="19"/>
        <v>4</v>
      </c>
      <c r="AD14" s="344">
        <f t="shared" si="20"/>
        <v>4</v>
      </c>
      <c r="AE14" s="343">
        <f t="shared" si="21"/>
        <v>0</v>
      </c>
      <c r="AF14" s="343" t="str">
        <f t="shared" si="22"/>
        <v>A</v>
      </c>
      <c r="AG14" s="351" t="str">
        <f t="shared" si="23"/>
        <v>A</v>
      </c>
      <c r="AH14" s="294"/>
      <c r="AI14" s="295">
        <f t="shared" si="24"/>
        <v>0</v>
      </c>
      <c r="AJ14" s="295">
        <f t="shared" si="25"/>
        <v>0</v>
      </c>
      <c r="AK14" s="296">
        <f t="shared" si="26"/>
        <v>0</v>
      </c>
      <c r="AL14" s="295">
        <f t="shared" si="27"/>
        <v>0</v>
      </c>
      <c r="AM14" s="295">
        <f t="shared" si="28"/>
        <v>0</v>
      </c>
      <c r="AN14" s="297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310">
        <v>70</v>
      </c>
      <c r="AW14" s="311">
        <f t="shared" si="36"/>
        <v>0</v>
      </c>
      <c r="AX14" s="311">
        <f t="shared" si="37"/>
        <v>2.6659999999999999</v>
      </c>
      <c r="AY14" s="312">
        <f t="shared" si="38"/>
        <v>2.6659999999999999</v>
      </c>
      <c r="AZ14" s="311">
        <f t="shared" si="39"/>
        <v>0</v>
      </c>
      <c r="BA14" s="311" t="str">
        <f t="shared" si="40"/>
        <v>B-</v>
      </c>
      <c r="BB14" s="313" t="str">
        <f t="shared" si="41"/>
        <v>B-</v>
      </c>
      <c r="BC14" s="294"/>
      <c r="BD14" s="295">
        <f t="shared" si="42"/>
        <v>0</v>
      </c>
      <c r="BE14" s="295">
        <f t="shared" si="43"/>
        <v>0</v>
      </c>
      <c r="BF14" s="296">
        <f t="shared" si="44"/>
        <v>0</v>
      </c>
      <c r="BG14" s="295">
        <f t="shared" si="45"/>
        <v>0</v>
      </c>
      <c r="BH14" s="295">
        <f t="shared" si="46"/>
        <v>0</v>
      </c>
      <c r="BI14" s="297">
        <f t="shared" si="47"/>
        <v>0</v>
      </c>
      <c r="BJ14" s="350">
        <v>63</v>
      </c>
      <c r="BK14" s="343">
        <f t="shared" si="48"/>
        <v>2</v>
      </c>
      <c r="BL14" s="343">
        <f t="shared" si="49"/>
        <v>0</v>
      </c>
      <c r="BM14" s="344">
        <f t="shared" si="50"/>
        <v>2</v>
      </c>
      <c r="BN14" s="343" t="str">
        <f t="shared" si="51"/>
        <v>C</v>
      </c>
      <c r="BO14" s="343">
        <f t="shared" si="52"/>
        <v>0</v>
      </c>
      <c r="BP14" s="351" t="str">
        <f t="shared" si="53"/>
        <v>C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13.665000000000001</v>
      </c>
      <c r="ER14" s="47">
        <f t="shared" si="120"/>
        <v>15</v>
      </c>
      <c r="ES14" s="67">
        <f t="shared" si="121"/>
        <v>40.994999999999997</v>
      </c>
      <c r="ET14" s="68">
        <f t="shared" si="122"/>
        <v>2.7330000000000001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231">
        <v>10</v>
      </c>
      <c r="B15" s="235" t="s">
        <v>137</v>
      </c>
      <c r="C15" s="236">
        <v>15103091</v>
      </c>
      <c r="D15" s="237" t="s">
        <v>234</v>
      </c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50">
        <v>74</v>
      </c>
      <c r="AI15" s="343">
        <f t="shared" si="24"/>
        <v>0</v>
      </c>
      <c r="AJ15" s="343">
        <f t="shared" si="25"/>
        <v>2.6659999999999999</v>
      </c>
      <c r="AK15" s="344">
        <f t="shared" si="26"/>
        <v>2.6659999999999999</v>
      </c>
      <c r="AL15" s="343">
        <f t="shared" si="27"/>
        <v>0</v>
      </c>
      <c r="AM15" s="343" t="str">
        <f t="shared" si="28"/>
        <v>B-</v>
      </c>
      <c r="AN15" s="351" t="str">
        <f t="shared" si="29"/>
        <v>B-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2.6659999999999999</v>
      </c>
      <c r="ER15" s="47">
        <f t="shared" si="120"/>
        <v>3</v>
      </c>
      <c r="ES15" s="67">
        <f t="shared" si="121"/>
        <v>7.9979999999999993</v>
      </c>
      <c r="ET15" s="68">
        <f t="shared" si="122"/>
        <v>2.6659999999999999</v>
      </c>
      <c r="EU15" s="47">
        <f t="shared" si="123"/>
        <v>0</v>
      </c>
      <c r="EV15" s="47" t="str">
        <f t="shared" si="124"/>
        <v>B-</v>
      </c>
      <c r="EW15" s="48" t="str">
        <f t="shared" si="125"/>
        <v>B-</v>
      </c>
      <c r="EX15" s="69"/>
      <c r="EY15" s="70"/>
      <c r="EZ15" s="71"/>
      <c r="FA15" s="52"/>
    </row>
    <row r="16" spans="1:158" ht="50.1" customHeight="1">
      <c r="A16" s="231">
        <v>11</v>
      </c>
      <c r="B16" s="235" t="s">
        <v>47</v>
      </c>
      <c r="C16" s="236">
        <v>15203120</v>
      </c>
      <c r="D16" s="237" t="s">
        <v>235</v>
      </c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350">
        <v>67</v>
      </c>
      <c r="N16" s="343">
        <f t="shared" si="6"/>
        <v>2.3330000000000002</v>
      </c>
      <c r="O16" s="343">
        <f t="shared" si="7"/>
        <v>0</v>
      </c>
      <c r="P16" s="344">
        <f t="shared" si="8"/>
        <v>2.3330000000000002</v>
      </c>
      <c r="Q16" s="343" t="str">
        <f t="shared" si="9"/>
        <v>C+</v>
      </c>
      <c r="R16" s="343">
        <f t="shared" si="10"/>
        <v>0</v>
      </c>
      <c r="S16" s="351" t="str">
        <f t="shared" si="11"/>
        <v>C+</v>
      </c>
      <c r="T16" s="350">
        <v>60</v>
      </c>
      <c r="U16" s="343">
        <f t="shared" si="12"/>
        <v>2</v>
      </c>
      <c r="V16" s="343">
        <f t="shared" si="13"/>
        <v>0</v>
      </c>
      <c r="W16" s="344">
        <f t="shared" si="14"/>
        <v>2</v>
      </c>
      <c r="X16" s="343" t="str">
        <f t="shared" si="15"/>
        <v>C</v>
      </c>
      <c r="Y16" s="343">
        <f t="shared" si="16"/>
        <v>0</v>
      </c>
      <c r="Z16" s="351" t="str">
        <f t="shared" si="17"/>
        <v>C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4.3330000000000002</v>
      </c>
      <c r="ER16" s="47">
        <f t="shared" si="120"/>
        <v>6</v>
      </c>
      <c r="ES16" s="67">
        <f t="shared" si="121"/>
        <v>12.999000000000001</v>
      </c>
      <c r="ET16" s="68">
        <f t="shared" si="122"/>
        <v>2.1669999999999998</v>
      </c>
      <c r="EU16" s="47" t="str">
        <f t="shared" si="123"/>
        <v>C</v>
      </c>
      <c r="EV16" s="47">
        <f t="shared" si="124"/>
        <v>0</v>
      </c>
      <c r="EW16" s="48" t="str">
        <f t="shared" si="125"/>
        <v>C</v>
      </c>
      <c r="EX16" s="69"/>
      <c r="EY16" s="70"/>
      <c r="EZ16" s="71"/>
      <c r="FA16" s="52"/>
    </row>
    <row r="17" spans="1:157" ht="50.1" customHeight="1">
      <c r="A17" s="231">
        <v>12</v>
      </c>
      <c r="B17" s="235" t="s">
        <v>47</v>
      </c>
      <c r="C17" s="236">
        <v>15203127</v>
      </c>
      <c r="D17" s="237" t="s">
        <v>236</v>
      </c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350">
        <v>94</v>
      </c>
      <c r="U17" s="343">
        <f t="shared" si="12"/>
        <v>0</v>
      </c>
      <c r="V17" s="343">
        <f t="shared" si="13"/>
        <v>4</v>
      </c>
      <c r="W17" s="344">
        <f t="shared" si="14"/>
        <v>4</v>
      </c>
      <c r="X17" s="343">
        <f t="shared" si="15"/>
        <v>0</v>
      </c>
      <c r="Y17" s="343" t="str">
        <f t="shared" si="16"/>
        <v>A</v>
      </c>
      <c r="Z17" s="351" t="str">
        <f t="shared" si="17"/>
        <v>A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350">
        <v>81</v>
      </c>
      <c r="AP17" s="343">
        <f t="shared" si="30"/>
        <v>0</v>
      </c>
      <c r="AQ17" s="343">
        <f t="shared" si="31"/>
        <v>3.3330000000000002</v>
      </c>
      <c r="AR17" s="344">
        <f t="shared" si="32"/>
        <v>3.3330000000000002</v>
      </c>
      <c r="AS17" s="343">
        <f t="shared" si="33"/>
        <v>0</v>
      </c>
      <c r="AT17" s="343" t="str">
        <f t="shared" si="34"/>
        <v>B+</v>
      </c>
      <c r="AU17" s="351" t="str">
        <f t="shared" si="35"/>
        <v>B+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7.3330000000000002</v>
      </c>
      <c r="ER17" s="47">
        <f t="shared" si="120"/>
        <v>6</v>
      </c>
      <c r="ES17" s="67">
        <f t="shared" si="121"/>
        <v>21.999000000000002</v>
      </c>
      <c r="ET17" s="68">
        <f t="shared" si="122"/>
        <v>3.6669999999999998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>
      <c r="A18" s="231">
        <v>13</v>
      </c>
      <c r="B18" s="235" t="s">
        <v>53</v>
      </c>
      <c r="C18" s="236">
        <v>17103137</v>
      </c>
      <c r="D18" s="238" t="s">
        <v>237</v>
      </c>
      <c r="E18" s="57"/>
      <c r="F18" s="350">
        <v>76</v>
      </c>
      <c r="G18" s="343">
        <f t="shared" si="0"/>
        <v>0</v>
      </c>
      <c r="H18" s="343">
        <f t="shared" si="1"/>
        <v>3</v>
      </c>
      <c r="I18" s="344">
        <f t="shared" si="2"/>
        <v>3</v>
      </c>
      <c r="J18" s="343">
        <f t="shared" si="3"/>
        <v>0</v>
      </c>
      <c r="K18" s="343" t="str">
        <f t="shared" si="4"/>
        <v>B</v>
      </c>
      <c r="L18" s="351" t="str">
        <f t="shared" si="5"/>
        <v>B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50">
        <v>50</v>
      </c>
      <c r="AP18" s="343">
        <f t="shared" si="30"/>
        <v>1.333</v>
      </c>
      <c r="AQ18" s="343">
        <f t="shared" si="31"/>
        <v>0</v>
      </c>
      <c r="AR18" s="344">
        <f t="shared" si="32"/>
        <v>1.333</v>
      </c>
      <c r="AS18" s="343" t="str">
        <f t="shared" si="33"/>
        <v>D+</v>
      </c>
      <c r="AT18" s="343">
        <f t="shared" si="34"/>
        <v>0</v>
      </c>
      <c r="AU18" s="351" t="str">
        <f t="shared" si="35"/>
        <v>D+</v>
      </c>
      <c r="AV18" s="350">
        <v>65</v>
      </c>
      <c r="AW18" s="343">
        <f t="shared" si="36"/>
        <v>2.3330000000000002</v>
      </c>
      <c r="AX18" s="343">
        <f t="shared" si="37"/>
        <v>0</v>
      </c>
      <c r="AY18" s="344">
        <f t="shared" si="38"/>
        <v>2.3330000000000002</v>
      </c>
      <c r="AZ18" s="343" t="str">
        <f t="shared" si="39"/>
        <v>C+</v>
      </c>
      <c r="BA18" s="343">
        <f t="shared" si="40"/>
        <v>0</v>
      </c>
      <c r="BB18" s="351" t="str">
        <f t="shared" si="41"/>
        <v>C+</v>
      </c>
      <c r="BC18" s="350">
        <v>69</v>
      </c>
      <c r="BD18" s="343">
        <f t="shared" si="42"/>
        <v>2.3330000000000002</v>
      </c>
      <c r="BE18" s="343">
        <f t="shared" si="43"/>
        <v>0</v>
      </c>
      <c r="BF18" s="344">
        <f t="shared" si="44"/>
        <v>2.3330000000000002</v>
      </c>
      <c r="BG18" s="343" t="str">
        <f t="shared" si="45"/>
        <v>C+</v>
      </c>
      <c r="BH18" s="343">
        <f t="shared" si="46"/>
        <v>0</v>
      </c>
      <c r="BI18" s="351" t="str">
        <f t="shared" si="47"/>
        <v>C+</v>
      </c>
      <c r="BJ18" s="350">
        <v>61</v>
      </c>
      <c r="BK18" s="343">
        <f t="shared" si="48"/>
        <v>2</v>
      </c>
      <c r="BL18" s="343">
        <f t="shared" si="49"/>
        <v>0</v>
      </c>
      <c r="BM18" s="344">
        <f t="shared" si="50"/>
        <v>2</v>
      </c>
      <c r="BN18" s="343" t="str">
        <f t="shared" si="51"/>
        <v>C</v>
      </c>
      <c r="BO18" s="343">
        <f t="shared" si="52"/>
        <v>0</v>
      </c>
      <c r="BP18" s="351" t="str">
        <f t="shared" si="53"/>
        <v>C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10.999000000000001</v>
      </c>
      <c r="ER18" s="47">
        <f t="shared" si="120"/>
        <v>15</v>
      </c>
      <c r="ES18" s="67">
        <f t="shared" si="121"/>
        <v>32.997</v>
      </c>
      <c r="ET18" s="68">
        <f t="shared" si="122"/>
        <v>2.2000000000000002</v>
      </c>
      <c r="EU18" s="47" t="str">
        <f t="shared" si="123"/>
        <v>C</v>
      </c>
      <c r="EV18" s="47">
        <f t="shared" si="124"/>
        <v>0</v>
      </c>
      <c r="EW18" s="48" t="str">
        <f t="shared" si="125"/>
        <v>C</v>
      </c>
      <c r="EX18" s="69"/>
      <c r="EY18" s="70"/>
      <c r="EZ18" s="71"/>
      <c r="FA18" s="52"/>
    </row>
    <row r="19" spans="1:157" ht="50.1" customHeight="1">
      <c r="A19" s="231">
        <v>14</v>
      </c>
      <c r="B19" s="235" t="s">
        <v>53</v>
      </c>
      <c r="C19" s="236">
        <v>17103138</v>
      </c>
      <c r="D19" s="238" t="s">
        <v>238</v>
      </c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350">
        <v>75</v>
      </c>
      <c r="AI19" s="343">
        <f t="shared" si="24"/>
        <v>0</v>
      </c>
      <c r="AJ19" s="343">
        <f t="shared" si="25"/>
        <v>3</v>
      </c>
      <c r="AK19" s="344">
        <f t="shared" si="26"/>
        <v>3</v>
      </c>
      <c r="AL19" s="343">
        <f t="shared" si="27"/>
        <v>0</v>
      </c>
      <c r="AM19" s="343" t="str">
        <f t="shared" si="28"/>
        <v>B</v>
      </c>
      <c r="AN19" s="351" t="str">
        <f t="shared" si="29"/>
        <v>B</v>
      </c>
      <c r="AO19" s="350">
        <v>60</v>
      </c>
      <c r="AP19" s="343">
        <f t="shared" si="30"/>
        <v>2</v>
      </c>
      <c r="AQ19" s="343">
        <f t="shared" si="31"/>
        <v>0</v>
      </c>
      <c r="AR19" s="344">
        <f t="shared" si="32"/>
        <v>2</v>
      </c>
      <c r="AS19" s="343" t="str">
        <f t="shared" si="33"/>
        <v>C</v>
      </c>
      <c r="AT19" s="343">
        <f t="shared" si="34"/>
        <v>0</v>
      </c>
      <c r="AU19" s="351" t="str">
        <f t="shared" si="35"/>
        <v>C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350">
        <v>68</v>
      </c>
      <c r="BD19" s="343">
        <f t="shared" si="42"/>
        <v>2.3330000000000002</v>
      </c>
      <c r="BE19" s="343">
        <f t="shared" si="43"/>
        <v>0</v>
      </c>
      <c r="BF19" s="344">
        <f t="shared" si="44"/>
        <v>2.3330000000000002</v>
      </c>
      <c r="BG19" s="343" t="str">
        <f t="shared" si="45"/>
        <v>C+</v>
      </c>
      <c r="BH19" s="343">
        <f t="shared" si="46"/>
        <v>0</v>
      </c>
      <c r="BI19" s="351" t="str">
        <f t="shared" si="47"/>
        <v>C+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7.3330000000000002</v>
      </c>
      <c r="ER19" s="47">
        <f t="shared" si="120"/>
        <v>9</v>
      </c>
      <c r="ES19" s="67">
        <f t="shared" si="121"/>
        <v>21.999000000000002</v>
      </c>
      <c r="ET19" s="68">
        <f t="shared" si="122"/>
        <v>2.444</v>
      </c>
      <c r="EU19" s="47">
        <f t="shared" si="123"/>
        <v>0</v>
      </c>
      <c r="EV19" s="47" t="str">
        <f t="shared" si="124"/>
        <v>C+</v>
      </c>
      <c r="EW19" s="48" t="str">
        <f t="shared" si="125"/>
        <v>C+</v>
      </c>
      <c r="EX19" s="69"/>
      <c r="EY19" s="70"/>
      <c r="EZ19" s="71"/>
      <c r="FA19" s="52"/>
    </row>
    <row r="20" spans="1:157" ht="50.1" customHeight="1" thickBot="1">
      <c r="A20" s="231">
        <v>15</v>
      </c>
      <c r="B20" s="235" t="s">
        <v>53</v>
      </c>
      <c r="C20" s="236">
        <v>17103139</v>
      </c>
      <c r="D20" s="238" t="s">
        <v>239</v>
      </c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350">
        <v>94</v>
      </c>
      <c r="AI20" s="343">
        <f t="shared" si="24"/>
        <v>0</v>
      </c>
      <c r="AJ20" s="343">
        <f t="shared" si="25"/>
        <v>4</v>
      </c>
      <c r="AK20" s="344">
        <f t="shared" si="26"/>
        <v>4</v>
      </c>
      <c r="AL20" s="311">
        <f t="shared" si="27"/>
        <v>0</v>
      </c>
      <c r="AM20" s="311" t="str">
        <f t="shared" si="28"/>
        <v>A</v>
      </c>
      <c r="AN20" s="351" t="str">
        <f t="shared" si="29"/>
        <v>A</v>
      </c>
      <c r="AO20" s="350">
        <v>65</v>
      </c>
      <c r="AP20" s="343">
        <f t="shared" si="30"/>
        <v>2.3330000000000002</v>
      </c>
      <c r="AQ20" s="343">
        <f t="shared" si="31"/>
        <v>0</v>
      </c>
      <c r="AR20" s="344">
        <f t="shared" si="32"/>
        <v>2.3330000000000002</v>
      </c>
      <c r="AS20" s="343" t="str">
        <f t="shared" si="33"/>
        <v>C+</v>
      </c>
      <c r="AT20" s="343">
        <f t="shared" si="34"/>
        <v>0</v>
      </c>
      <c r="AU20" s="351" t="str">
        <f t="shared" si="35"/>
        <v>C+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350">
        <v>79</v>
      </c>
      <c r="BD20" s="343">
        <f t="shared" si="42"/>
        <v>0</v>
      </c>
      <c r="BE20" s="343">
        <f t="shared" si="43"/>
        <v>3</v>
      </c>
      <c r="BF20" s="344">
        <f t="shared" si="44"/>
        <v>3</v>
      </c>
      <c r="BG20" s="343">
        <f t="shared" si="45"/>
        <v>0</v>
      </c>
      <c r="BH20" s="343" t="str">
        <f t="shared" si="46"/>
        <v>B</v>
      </c>
      <c r="BI20" s="351" t="str">
        <f t="shared" si="47"/>
        <v>B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9.3330000000000002</v>
      </c>
      <c r="ER20" s="47">
        <f t="shared" si="120"/>
        <v>9</v>
      </c>
      <c r="ES20" s="67">
        <f t="shared" si="121"/>
        <v>27.999000000000002</v>
      </c>
      <c r="ET20" s="68">
        <f t="shared" si="122"/>
        <v>3.1110000000000002</v>
      </c>
      <c r="EU20" s="47">
        <f t="shared" si="123"/>
        <v>0</v>
      </c>
      <c r="EV20" s="47" t="str">
        <f t="shared" si="124"/>
        <v>B</v>
      </c>
      <c r="EW20" s="48" t="str">
        <f t="shared" si="125"/>
        <v>B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9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FF"/>
  </sheetPr>
  <dimension ref="A1:FB26"/>
  <sheetViews>
    <sheetView showZeros="0" rightToLeft="1" view="pageBreakPreview" topLeftCell="A5" zoomScale="35" zoomScaleNormal="50" zoomScaleSheetLayoutView="35" workbookViewId="0">
      <selection activeCell="AV11" sqref="AV11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98.42578125" style="91" customWidth="1"/>
    <col min="5" max="5" width="25.85546875" style="91" hidden="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customWidth="1"/>
    <col min="77" max="78" width="5.5703125" style="92" hidden="1" customWidth="1"/>
    <col min="79" max="79" width="9" style="92" customWidth="1"/>
    <col min="80" max="81" width="5.5703125" style="92" hidden="1" customWidth="1"/>
    <col min="82" max="82" width="9" style="92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1203703</v>
      </c>
      <c r="U2" s="392"/>
      <c r="V2" s="392"/>
      <c r="W2" s="392"/>
      <c r="X2" s="392"/>
      <c r="Y2" s="392"/>
      <c r="Z2" s="393"/>
      <c r="AA2" s="391">
        <v>1203704</v>
      </c>
      <c r="AB2" s="392"/>
      <c r="AC2" s="392"/>
      <c r="AD2" s="392"/>
      <c r="AE2" s="392"/>
      <c r="AF2" s="392"/>
      <c r="AG2" s="393"/>
      <c r="AH2" s="391">
        <v>1203705</v>
      </c>
      <c r="AI2" s="392"/>
      <c r="AJ2" s="392"/>
      <c r="AK2" s="392"/>
      <c r="AL2" s="392"/>
      <c r="AM2" s="392"/>
      <c r="AN2" s="393"/>
      <c r="AO2" s="391">
        <v>1203706</v>
      </c>
      <c r="AP2" s="392"/>
      <c r="AQ2" s="392"/>
      <c r="AR2" s="392"/>
      <c r="AS2" s="392"/>
      <c r="AT2" s="392"/>
      <c r="AU2" s="393"/>
      <c r="AV2" s="391">
        <v>1203751</v>
      </c>
      <c r="AW2" s="392"/>
      <c r="AX2" s="392"/>
      <c r="AY2" s="392"/>
      <c r="AZ2" s="392"/>
      <c r="BA2" s="392"/>
      <c r="BB2" s="393"/>
      <c r="BC2" s="391">
        <v>1203752</v>
      </c>
      <c r="BD2" s="392"/>
      <c r="BE2" s="392"/>
      <c r="BF2" s="392"/>
      <c r="BG2" s="392"/>
      <c r="BH2" s="392"/>
      <c r="BI2" s="393"/>
      <c r="BJ2" s="391">
        <v>1203753</v>
      </c>
      <c r="BK2" s="392"/>
      <c r="BL2" s="392"/>
      <c r="BM2" s="392"/>
      <c r="BN2" s="392"/>
      <c r="BO2" s="392"/>
      <c r="BP2" s="393"/>
      <c r="BQ2" s="391">
        <v>1203754</v>
      </c>
      <c r="BR2" s="392"/>
      <c r="BS2" s="392"/>
      <c r="BT2" s="392"/>
      <c r="BU2" s="392"/>
      <c r="BV2" s="392"/>
      <c r="BW2" s="393"/>
      <c r="BX2" s="391">
        <v>1203755</v>
      </c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14" customHeight="1" thickTop="1" thickBot="1">
      <c r="A3" s="434"/>
      <c r="B3" s="437"/>
      <c r="C3" s="440"/>
      <c r="D3" s="432" t="s">
        <v>6</v>
      </c>
      <c r="E3" s="443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412</v>
      </c>
      <c r="U3" s="512"/>
      <c r="V3" s="512"/>
      <c r="W3" s="512"/>
      <c r="X3" s="512"/>
      <c r="Y3" s="512"/>
      <c r="Z3" s="513"/>
      <c r="AA3" s="511" t="s">
        <v>413</v>
      </c>
      <c r="AB3" s="512"/>
      <c r="AC3" s="512"/>
      <c r="AD3" s="512"/>
      <c r="AE3" s="512"/>
      <c r="AF3" s="512"/>
      <c r="AG3" s="513"/>
      <c r="AH3" s="511" t="s">
        <v>414</v>
      </c>
      <c r="AI3" s="512"/>
      <c r="AJ3" s="512"/>
      <c r="AK3" s="512"/>
      <c r="AL3" s="512"/>
      <c r="AM3" s="512"/>
      <c r="AN3" s="513"/>
      <c r="AO3" s="511" t="s">
        <v>415</v>
      </c>
      <c r="AP3" s="512"/>
      <c r="AQ3" s="512"/>
      <c r="AR3" s="512"/>
      <c r="AS3" s="512"/>
      <c r="AT3" s="512"/>
      <c r="AU3" s="513"/>
      <c r="AV3" s="511" t="s">
        <v>416</v>
      </c>
      <c r="AW3" s="512"/>
      <c r="AX3" s="512"/>
      <c r="AY3" s="512"/>
      <c r="AZ3" s="512"/>
      <c r="BA3" s="512"/>
      <c r="BB3" s="513"/>
      <c r="BC3" s="511" t="s">
        <v>419</v>
      </c>
      <c r="BD3" s="512"/>
      <c r="BE3" s="512"/>
      <c r="BF3" s="512"/>
      <c r="BG3" s="512"/>
      <c r="BH3" s="512"/>
      <c r="BI3" s="513"/>
      <c r="BJ3" s="514" t="s">
        <v>417</v>
      </c>
      <c r="BK3" s="515"/>
      <c r="BL3" s="515"/>
      <c r="BM3" s="515"/>
      <c r="BN3" s="515"/>
      <c r="BO3" s="515"/>
      <c r="BP3" s="516"/>
      <c r="BQ3" s="514" t="s">
        <v>388</v>
      </c>
      <c r="BR3" s="515"/>
      <c r="BS3" s="515"/>
      <c r="BT3" s="515"/>
      <c r="BU3" s="515"/>
      <c r="BV3" s="515"/>
      <c r="BW3" s="516"/>
      <c r="BX3" s="514" t="s">
        <v>418</v>
      </c>
      <c r="BY3" s="515"/>
      <c r="BZ3" s="515"/>
      <c r="CA3" s="515"/>
      <c r="CB3" s="515"/>
      <c r="CC3" s="515"/>
      <c r="CD3" s="516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374" t="s">
        <v>8</v>
      </c>
      <c r="J4" s="9"/>
      <c r="K4" s="10"/>
      <c r="L4" s="376" t="s">
        <v>9</v>
      </c>
      <c r="M4" s="13" t="s">
        <v>7</v>
      </c>
      <c r="N4" s="14"/>
      <c r="O4" s="14"/>
      <c r="P4" s="374" t="s">
        <v>8</v>
      </c>
      <c r="Q4" s="12"/>
      <c r="R4" s="12"/>
      <c r="S4" s="376" t="s">
        <v>9</v>
      </c>
      <c r="T4" s="13" t="s">
        <v>7</v>
      </c>
      <c r="U4" s="14"/>
      <c r="V4" s="14"/>
      <c r="W4" s="374" t="s">
        <v>8</v>
      </c>
      <c r="X4" s="12"/>
      <c r="Y4" s="12"/>
      <c r="Z4" s="376" t="s">
        <v>9</v>
      </c>
      <c r="AA4" s="13" t="s">
        <v>7</v>
      </c>
      <c r="AB4" s="14"/>
      <c r="AC4" s="14"/>
      <c r="AD4" s="374" t="s">
        <v>8</v>
      </c>
      <c r="AE4" s="12"/>
      <c r="AF4" s="12"/>
      <c r="AG4" s="376" t="s">
        <v>9</v>
      </c>
      <c r="AH4" s="13" t="s">
        <v>7</v>
      </c>
      <c r="AI4" s="14"/>
      <c r="AJ4" s="14"/>
      <c r="AK4" s="374" t="s">
        <v>8</v>
      </c>
      <c r="AL4" s="12"/>
      <c r="AM4" s="12"/>
      <c r="AN4" s="376" t="s">
        <v>9</v>
      </c>
      <c r="AO4" s="13" t="s">
        <v>7</v>
      </c>
      <c r="AP4" s="14"/>
      <c r="AQ4" s="14"/>
      <c r="AR4" s="374" t="s">
        <v>8</v>
      </c>
      <c r="AS4" s="12"/>
      <c r="AT4" s="12"/>
      <c r="AU4" s="376" t="s">
        <v>9</v>
      </c>
      <c r="AV4" s="13" t="s">
        <v>7</v>
      </c>
      <c r="AW4" s="14"/>
      <c r="AX4" s="14"/>
      <c r="AY4" s="374" t="s">
        <v>8</v>
      </c>
      <c r="AZ4" s="12"/>
      <c r="BA4" s="12"/>
      <c r="BB4" s="376" t="s">
        <v>9</v>
      </c>
      <c r="BC4" s="13" t="s">
        <v>7</v>
      </c>
      <c r="BD4" s="14"/>
      <c r="BE4" s="14"/>
      <c r="BF4" s="374" t="s">
        <v>8</v>
      </c>
      <c r="BG4" s="12"/>
      <c r="BH4" s="12"/>
      <c r="BI4" s="376" t="s">
        <v>9</v>
      </c>
      <c r="BJ4" s="13" t="s">
        <v>7</v>
      </c>
      <c r="BK4" s="14"/>
      <c r="BL4" s="14"/>
      <c r="BM4" s="374" t="s">
        <v>8</v>
      </c>
      <c r="BN4" s="12"/>
      <c r="BO4" s="12"/>
      <c r="BP4" s="376" t="s">
        <v>9</v>
      </c>
      <c r="BQ4" s="13" t="s">
        <v>7</v>
      </c>
      <c r="BR4" s="14"/>
      <c r="BS4" s="14"/>
      <c r="BT4" s="374" t="s">
        <v>8</v>
      </c>
      <c r="BU4" s="12"/>
      <c r="BV4" s="12"/>
      <c r="BW4" s="376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490" t="s">
        <v>11</v>
      </c>
      <c r="EU4" s="120"/>
      <c r="EV4" s="120"/>
      <c r="EW4" s="492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21">
        <v>100</v>
      </c>
      <c r="G5" s="99"/>
      <c r="H5" s="100"/>
      <c r="I5" s="375"/>
      <c r="J5" s="23"/>
      <c r="K5" s="24"/>
      <c r="L5" s="377"/>
      <c r="M5" s="121">
        <v>100</v>
      </c>
      <c r="N5" s="28"/>
      <c r="O5" s="28"/>
      <c r="P5" s="375"/>
      <c r="Q5" s="26"/>
      <c r="R5" s="26"/>
      <c r="S5" s="377"/>
      <c r="T5" s="121">
        <v>100</v>
      </c>
      <c r="U5" s="28"/>
      <c r="V5" s="28"/>
      <c r="W5" s="375"/>
      <c r="X5" s="26"/>
      <c r="Y5" s="26"/>
      <c r="Z5" s="377"/>
      <c r="AA5" s="121">
        <v>100</v>
      </c>
      <c r="AB5" s="28"/>
      <c r="AC5" s="28"/>
      <c r="AD5" s="375"/>
      <c r="AE5" s="26"/>
      <c r="AF5" s="26"/>
      <c r="AG5" s="377"/>
      <c r="AH5" s="121">
        <v>100</v>
      </c>
      <c r="AI5" s="28"/>
      <c r="AJ5" s="28"/>
      <c r="AK5" s="375"/>
      <c r="AL5" s="26"/>
      <c r="AM5" s="26"/>
      <c r="AN5" s="377"/>
      <c r="AO5" s="121">
        <v>100</v>
      </c>
      <c r="AP5" s="28"/>
      <c r="AQ5" s="28"/>
      <c r="AR5" s="375"/>
      <c r="AS5" s="26"/>
      <c r="AT5" s="26"/>
      <c r="AU5" s="377"/>
      <c r="AV5" s="121">
        <v>100</v>
      </c>
      <c r="AW5" s="28"/>
      <c r="AX5" s="28"/>
      <c r="AY5" s="375"/>
      <c r="AZ5" s="26"/>
      <c r="BA5" s="26"/>
      <c r="BB5" s="377"/>
      <c r="BC5" s="121">
        <v>100</v>
      </c>
      <c r="BD5" s="28"/>
      <c r="BE5" s="28"/>
      <c r="BF5" s="375"/>
      <c r="BG5" s="26"/>
      <c r="BH5" s="26"/>
      <c r="BI5" s="377"/>
      <c r="BJ5" s="121">
        <v>100</v>
      </c>
      <c r="BK5" s="28"/>
      <c r="BL5" s="28"/>
      <c r="BM5" s="375"/>
      <c r="BN5" s="26"/>
      <c r="BO5" s="26"/>
      <c r="BP5" s="377"/>
      <c r="BQ5" s="121">
        <v>100</v>
      </c>
      <c r="BR5" s="28"/>
      <c r="BS5" s="28"/>
      <c r="BT5" s="375"/>
      <c r="BU5" s="26"/>
      <c r="BV5" s="26"/>
      <c r="BW5" s="494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491"/>
      <c r="EU5" s="122"/>
      <c r="EV5" s="122"/>
      <c r="EW5" s="493"/>
      <c r="EX5" s="402"/>
      <c r="EY5" s="405"/>
      <c r="EZ5" s="386"/>
      <c r="FA5" s="389"/>
    </row>
    <row r="6" spans="1:158" ht="50.1" customHeight="1" thickTop="1">
      <c r="A6" s="162">
        <v>16</v>
      </c>
      <c r="B6" s="199" t="s">
        <v>53</v>
      </c>
      <c r="C6" s="200">
        <v>17103140</v>
      </c>
      <c r="D6" s="239" t="s">
        <v>240</v>
      </c>
      <c r="E6" s="34"/>
      <c r="F6" s="35"/>
      <c r="G6" s="269">
        <f t="shared" ref="G6:G25" si="0">IF(F6=0,0,IF(F6&lt;40,0,IF(F6&lt;50,1,IF(F6&lt;55,1.333,IF(F6&lt;60,1.666,IF(F6&lt;65,2,IF(F6&lt;70,2.333,IF(F6&gt;=70,0))))))))</f>
        <v>0</v>
      </c>
      <c r="H6" s="269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269">
        <f t="shared" ref="J6:J25" si="3">IF(F6=0,0,IF(F6&lt;40,"F",IF(F6&lt;50,"D",IF(F6&lt;55,"D+",IF(F6&lt;60,"C-",IF(F6&lt;65,"C",IF(F6&lt;70,"C+",IF(F6&gt;=70,0))))))))</f>
        <v>0</v>
      </c>
      <c r="K6" s="269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269">
        <f t="shared" ref="N6:N25" si="6">IF(M6=0,0,IF(M6&lt;40,0,IF(M6&lt;50,1,IF(M6&lt;55,1.333,IF(M6&lt;60,1.666,IF(M6&lt;65,2,IF(M6&lt;70,2.333,IF(M6&gt;=70,0))))))))</f>
        <v>0</v>
      </c>
      <c r="O6" s="269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269">
        <f t="shared" ref="Q6:Q25" si="9">IF(M6=0,0,IF(M6&lt;40,"F",IF(M6&lt;50,"D",IF(M6&lt;55,"D+",IF(M6&lt;60,"C-",IF(M6&lt;65,"C",IF(M6&lt;70,"C+",IF(M6&gt;=70,0))))))))</f>
        <v>0</v>
      </c>
      <c r="R6" s="269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269">
        <f t="shared" ref="U6:U25" si="12">IF(T6=0,0,IF(T6&lt;40,0,IF(T6&lt;50,1,IF(T6&lt;55,1.333,IF(T6&lt;60,1.666,IF(T6&lt;65,2,IF(T6&lt;70,2.333,IF(T6&gt;=70,0))))))))</f>
        <v>0</v>
      </c>
      <c r="V6" s="269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269">
        <f t="shared" ref="X6:X25" si="15">IF(T6=0,0,IF(T6&lt;40,"F",IF(T6&lt;50,"D",IF(T6&lt;55,"D+",IF(T6&lt;60,"C-",IF(T6&lt;65,"C",IF(T6&lt;70,"C+",IF(T6&gt;=70,0))))))))</f>
        <v>0</v>
      </c>
      <c r="Y6" s="269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269">
        <f t="shared" ref="AB6:AB25" si="18">IF(AA6=0,0,IF(AA6&lt;40,0,IF(AA6&lt;50,1,IF(AA6&lt;55,1.333,IF(AA6&lt;60,1.666,IF(AA6&lt;65,2,IF(AA6&lt;70,2.333,IF(AA6&gt;=70,0))))))))</f>
        <v>0</v>
      </c>
      <c r="AC6" s="269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269">
        <f t="shared" ref="AE6:AE25" si="21">IF(AA6=0,0,IF(AA6&lt;40,"F",IF(AA6&lt;50,"D",IF(AA6&lt;55,"D+",IF(AA6&lt;60,"C-",IF(AA6&lt;65,"C",IF(AA6&lt;70,"C+",IF(AA6&gt;=70,0))))))))</f>
        <v>0</v>
      </c>
      <c r="AF6" s="269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48">
        <v>80</v>
      </c>
      <c r="AI6" s="339">
        <f t="shared" ref="AI6:AI25" si="24">IF(AH6=0,0,IF(AH6&lt;40,0,IF(AH6&lt;50,1,IF(AH6&lt;55,1.333,IF(AH6&lt;60,1.666,IF(AH6&lt;65,2,IF(AH6&lt;70,2.333,IF(AH6&gt;=70,0))))))))</f>
        <v>0</v>
      </c>
      <c r="AJ6" s="339">
        <f t="shared" ref="AJ6:AJ25" si="25">IF(AH6=0,0,IF(AH6&lt;70,0,IF(AH6&lt;75,2.666,IF(AH6&lt;80,3,IF(AH6&lt;85,3.333,IF(AH6&lt;90,3.666,IF(AH6&lt;=100,4)))))))</f>
        <v>3.3330000000000002</v>
      </c>
      <c r="AK6" s="340">
        <f t="shared" ref="AK6:AK25" si="26">IF(AI6=0,AJ6,AI6)</f>
        <v>3.3330000000000002</v>
      </c>
      <c r="AL6" s="339">
        <f t="shared" ref="AL6:AL25" si="27">IF(AH6=0,0,IF(AH6&lt;40,"F",IF(AH6&lt;50,"D",IF(AH6&lt;55,"D+",IF(AH6&lt;60,"C-",IF(AH6&lt;65,"C",IF(AH6&lt;70,"C+",IF(AH6&gt;=70,0))))))))</f>
        <v>0</v>
      </c>
      <c r="AM6" s="339" t="str">
        <f t="shared" ref="AM6:AM25" si="28">IF(AH6=0,0,IF(AH6&lt;70,0,IF(AH6&lt;75,"B-",IF(AH6&lt;80,"B",IF(AH6&lt;85,"B+",IF(AH6&lt;90,"A-",IF(AH6&lt;=100,"A")))))))</f>
        <v>B+</v>
      </c>
      <c r="AN6" s="349" t="str">
        <f t="shared" ref="AN6:AN25" si="29">IF(AL6=0,AM6,AL6)</f>
        <v>B+</v>
      </c>
      <c r="AO6" s="348">
        <v>69</v>
      </c>
      <c r="AP6" s="339">
        <f t="shared" ref="AP6:AP25" si="30">IF(AO6=0,0,IF(AO6&lt;40,0,IF(AO6&lt;50,1,IF(AO6&lt;55,1.333,IF(AO6&lt;60,1.666,IF(AO6&lt;65,2,IF(AO6&lt;70,2.333,IF(AO6&gt;=70,0))))))))</f>
        <v>2.3330000000000002</v>
      </c>
      <c r="AQ6" s="339">
        <f t="shared" ref="AQ6:AQ25" si="31">IF(AO6=0,0,IF(AO6&lt;70,0,IF(AO6&lt;75,2.666,IF(AO6&lt;80,3,IF(AO6&lt;85,3.333,IF(AO6&lt;90,3.666,IF(AO6&lt;=100,4)))))))</f>
        <v>0</v>
      </c>
      <c r="AR6" s="340">
        <f t="shared" ref="AR6:AR25" si="32">IF(AP6=0,AQ6,AP6)</f>
        <v>2.3330000000000002</v>
      </c>
      <c r="AS6" s="339" t="str">
        <f t="shared" ref="AS6:AS25" si="33">IF(AO6=0,0,IF(AO6&lt;40,"F",IF(AO6&lt;50,"D",IF(AO6&lt;55,"D+",IF(AO6&lt;60,"C-",IF(AO6&lt;65,"C",IF(AO6&lt;70,"C+",IF(AO6&gt;=70,0))))))))</f>
        <v>C+</v>
      </c>
      <c r="AT6" s="339">
        <f t="shared" ref="AT6:AT25" si="34">IF(AO6=0,0,IF(AO6&lt;70,0,IF(AO6&lt;75,"B-",IF(AO6&lt;80,"B",IF(AO6&lt;85,"B+",IF(AO6&lt;90,"A-",IF(AO6&lt;=100,"A")))))))</f>
        <v>0</v>
      </c>
      <c r="AU6" s="349" t="str">
        <f t="shared" ref="AU6:AU25" si="35">IF(AS6=0,AT6,AS6)</f>
        <v>C+</v>
      </c>
      <c r="AV6" s="35"/>
      <c r="AW6" s="269">
        <f t="shared" ref="AW6:AW25" si="36">IF(AV6=0,0,IF(AV6&lt;40,0,IF(AV6&lt;50,1,IF(AV6&lt;55,1.333,IF(AV6&lt;60,1.666,IF(AV6&lt;65,2,IF(AV6&lt;70,2.333,IF(AV6&gt;=70,0))))))))</f>
        <v>0</v>
      </c>
      <c r="AX6" s="269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269">
        <f t="shared" ref="AZ6:AZ25" si="39">IF(AV6=0,0,IF(AV6&lt;40,"F",IF(AV6&lt;50,"D",IF(AV6&lt;55,"D+",IF(AV6&lt;60,"C-",IF(AV6&lt;65,"C",IF(AV6&lt;70,"C+",IF(AV6&gt;=70,0))))))))</f>
        <v>0</v>
      </c>
      <c r="BA6" s="269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269">
        <f t="shared" ref="BD6:BD25" si="42">IF(BC6=0,0,IF(BC6&lt;40,0,IF(BC6&lt;50,1,IF(BC6&lt;55,1.333,IF(BC6&lt;60,1.666,IF(BC6&lt;65,2,IF(BC6&lt;70,2.333,IF(BC6&gt;=70,0))))))))</f>
        <v>0</v>
      </c>
      <c r="BE6" s="269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269">
        <f t="shared" ref="BG6:BG25" si="45">IF(BC6=0,0,IF(BC6&lt;40,"F",IF(BC6&lt;50,"D",IF(BC6&lt;55,"D+",IF(BC6&lt;60,"C-",IF(BC6&lt;65,"C",IF(BC6&lt;70,"C+",IF(BC6&gt;=70,0))))))))</f>
        <v>0</v>
      </c>
      <c r="BH6" s="269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48">
        <v>91</v>
      </c>
      <c r="BK6" s="339">
        <f t="shared" ref="BK6:BK25" si="48">IF(BJ6=0,0,IF(BJ6&lt;40,0,IF(BJ6&lt;50,1,IF(BJ6&lt;55,1.333,IF(BJ6&lt;60,1.666,IF(BJ6&lt;65,2,IF(BJ6&lt;70,2.333,IF(BJ6&gt;=70,0))))))))</f>
        <v>0</v>
      </c>
      <c r="BL6" s="339">
        <f t="shared" ref="BL6:BL25" si="49">IF(BJ6=0,0,IF(BJ6&lt;70,0,IF(BJ6&lt;75,2.666,IF(BJ6&lt;80,3,IF(BJ6&lt;85,3.333,IF(BJ6&lt;90,3.666,IF(BJ6&lt;=100,4)))))))</f>
        <v>4</v>
      </c>
      <c r="BM6" s="340">
        <f t="shared" ref="BM6:BM25" si="50">IF(BK6=0,BL6,BK6)</f>
        <v>4</v>
      </c>
      <c r="BN6" s="339">
        <f t="shared" ref="BN6:BN25" si="51">IF(BJ6=0,0,IF(BJ6&lt;40,"F",IF(BJ6&lt;50,"D",IF(BJ6&lt;55,"D+",IF(BJ6&lt;60,"C-",IF(BJ6&lt;65,"C",IF(BJ6&lt;70,"C+",IF(BJ6&gt;=70,0))))))))</f>
        <v>0</v>
      </c>
      <c r="BO6" s="339" t="str">
        <f t="shared" ref="BO6:BO25" si="52">IF(BJ6=0,0,IF(BJ6&lt;70,0,IF(BJ6&lt;75,"B-",IF(BJ6&lt;80,"B",IF(BJ6&lt;85,"B+",IF(BJ6&lt;90,"A-",IF(BJ6&lt;=100,"A")))))))</f>
        <v>A</v>
      </c>
      <c r="BP6" s="349" t="str">
        <f t="shared" ref="BP6:BP25" si="53">IF(BN6=0,BO6,BN6)</f>
        <v>A</v>
      </c>
      <c r="BQ6" s="35"/>
      <c r="BR6" s="269">
        <f t="shared" ref="BR6:BR25" si="54">IF(BQ6=0,0,IF(BQ6&lt;40,0,IF(BQ6&lt;50,1,IF(BQ6&lt;55,1.333,IF(BQ6&lt;60,1.666,IF(BQ6&lt;65,2,IF(BQ6&lt;70,2.333,IF(BQ6&gt;=70,0))))))))</f>
        <v>0</v>
      </c>
      <c r="BS6" s="269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269">
        <f t="shared" ref="BU6:BU25" si="57">IF(BQ6=0,0,IF(BQ6&lt;40,"F",IF(BQ6&lt;50,"D",IF(BQ6&lt;55,"D+",IF(BQ6&lt;60,"C-",IF(BQ6&lt;65,"C",IF(BQ6&lt;70,"C+",IF(BQ6&gt;=70,0))))))))</f>
        <v>0</v>
      </c>
      <c r="BV6" s="269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9.6660000000000004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28.998000000000001</v>
      </c>
      <c r="ET6" s="46">
        <f t="shared" ref="ET6:ET25" si="122">IF((ES6=0),0,(ROUND((ES6/ER6),3)))</f>
        <v>3.222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</v>
      </c>
      <c r="EW6" s="48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17</v>
      </c>
      <c r="B7" s="145" t="s">
        <v>53</v>
      </c>
      <c r="C7" s="146">
        <v>17103142</v>
      </c>
      <c r="D7" s="149" t="s">
        <v>241</v>
      </c>
      <c r="E7" s="57"/>
      <c r="F7" s="58"/>
      <c r="G7" s="275">
        <f t="shared" si="0"/>
        <v>0</v>
      </c>
      <c r="H7" s="275">
        <f t="shared" si="1"/>
        <v>0</v>
      </c>
      <c r="I7" s="61">
        <f t="shared" si="2"/>
        <v>0</v>
      </c>
      <c r="J7" s="275">
        <f t="shared" si="3"/>
        <v>0</v>
      </c>
      <c r="K7" s="275">
        <f t="shared" si="4"/>
        <v>0</v>
      </c>
      <c r="L7" s="64">
        <f t="shared" si="5"/>
        <v>0</v>
      </c>
      <c r="M7" s="58"/>
      <c r="N7" s="275">
        <f t="shared" si="6"/>
        <v>0</v>
      </c>
      <c r="O7" s="275">
        <f t="shared" si="7"/>
        <v>0</v>
      </c>
      <c r="P7" s="61">
        <f t="shared" si="8"/>
        <v>0</v>
      </c>
      <c r="Q7" s="275">
        <f t="shared" si="9"/>
        <v>0</v>
      </c>
      <c r="R7" s="275">
        <f t="shared" si="10"/>
        <v>0</v>
      </c>
      <c r="S7" s="64">
        <f t="shared" si="11"/>
        <v>0</v>
      </c>
      <c r="T7" s="350">
        <v>70</v>
      </c>
      <c r="U7" s="343">
        <f t="shared" si="12"/>
        <v>0</v>
      </c>
      <c r="V7" s="343">
        <f t="shared" si="13"/>
        <v>2.6659999999999999</v>
      </c>
      <c r="W7" s="344">
        <f t="shared" si="14"/>
        <v>2.6659999999999999</v>
      </c>
      <c r="X7" s="343">
        <f t="shared" si="15"/>
        <v>0</v>
      </c>
      <c r="Y7" s="343" t="str">
        <f t="shared" si="16"/>
        <v>B-</v>
      </c>
      <c r="Z7" s="351" t="str">
        <f t="shared" si="17"/>
        <v>B-</v>
      </c>
      <c r="AA7" s="58"/>
      <c r="AB7" s="275">
        <f t="shared" si="18"/>
        <v>0</v>
      </c>
      <c r="AC7" s="275">
        <f t="shared" si="19"/>
        <v>0</v>
      </c>
      <c r="AD7" s="61">
        <f t="shared" si="20"/>
        <v>0</v>
      </c>
      <c r="AE7" s="275">
        <f t="shared" si="21"/>
        <v>0</v>
      </c>
      <c r="AF7" s="275">
        <f t="shared" si="22"/>
        <v>0</v>
      </c>
      <c r="AG7" s="64">
        <f t="shared" si="23"/>
        <v>0</v>
      </c>
      <c r="AH7" s="58"/>
      <c r="AI7" s="275">
        <f t="shared" si="24"/>
        <v>0</v>
      </c>
      <c r="AJ7" s="275">
        <f t="shared" si="25"/>
        <v>0</v>
      </c>
      <c r="AK7" s="61">
        <f t="shared" si="26"/>
        <v>0</v>
      </c>
      <c r="AL7" s="275">
        <f t="shared" si="27"/>
        <v>0</v>
      </c>
      <c r="AM7" s="275">
        <f t="shared" si="28"/>
        <v>0</v>
      </c>
      <c r="AN7" s="64">
        <f t="shared" si="29"/>
        <v>0</v>
      </c>
      <c r="AO7" s="58"/>
      <c r="AP7" s="275">
        <f t="shared" si="30"/>
        <v>0</v>
      </c>
      <c r="AQ7" s="275">
        <f t="shared" si="31"/>
        <v>0</v>
      </c>
      <c r="AR7" s="61">
        <f t="shared" si="32"/>
        <v>0</v>
      </c>
      <c r="AS7" s="275">
        <f t="shared" si="33"/>
        <v>0</v>
      </c>
      <c r="AT7" s="275">
        <f t="shared" si="34"/>
        <v>0</v>
      </c>
      <c r="AU7" s="64">
        <f t="shared" si="35"/>
        <v>0</v>
      </c>
      <c r="AV7" s="58"/>
      <c r="AW7" s="275">
        <f t="shared" si="36"/>
        <v>0</v>
      </c>
      <c r="AX7" s="275">
        <f t="shared" si="37"/>
        <v>0</v>
      </c>
      <c r="AY7" s="61">
        <f t="shared" si="38"/>
        <v>0</v>
      </c>
      <c r="AZ7" s="275">
        <f t="shared" si="39"/>
        <v>0</v>
      </c>
      <c r="BA7" s="275">
        <f t="shared" si="40"/>
        <v>0</v>
      </c>
      <c r="BB7" s="64">
        <f t="shared" si="41"/>
        <v>0</v>
      </c>
      <c r="BC7" s="58"/>
      <c r="BD7" s="275">
        <f t="shared" si="42"/>
        <v>0</v>
      </c>
      <c r="BE7" s="275">
        <f t="shared" si="43"/>
        <v>0</v>
      </c>
      <c r="BF7" s="61">
        <f t="shared" si="44"/>
        <v>0</v>
      </c>
      <c r="BG7" s="275">
        <f t="shared" si="45"/>
        <v>0</v>
      </c>
      <c r="BH7" s="275">
        <f t="shared" si="46"/>
        <v>0</v>
      </c>
      <c r="BI7" s="64">
        <f t="shared" si="47"/>
        <v>0</v>
      </c>
      <c r="BJ7" s="350">
        <v>70</v>
      </c>
      <c r="BK7" s="343">
        <f t="shared" si="48"/>
        <v>0</v>
      </c>
      <c r="BL7" s="343">
        <f t="shared" si="49"/>
        <v>2.6659999999999999</v>
      </c>
      <c r="BM7" s="344">
        <f t="shared" si="50"/>
        <v>2.6659999999999999</v>
      </c>
      <c r="BN7" s="343">
        <f t="shared" si="51"/>
        <v>0</v>
      </c>
      <c r="BO7" s="343" t="str">
        <f t="shared" si="52"/>
        <v>B-</v>
      </c>
      <c r="BP7" s="351" t="str">
        <f t="shared" si="53"/>
        <v>B-</v>
      </c>
      <c r="BQ7" s="58"/>
      <c r="BR7" s="275">
        <f t="shared" si="54"/>
        <v>0</v>
      </c>
      <c r="BS7" s="275">
        <f t="shared" si="55"/>
        <v>0</v>
      </c>
      <c r="BT7" s="61">
        <f t="shared" si="56"/>
        <v>0</v>
      </c>
      <c r="BU7" s="275">
        <f t="shared" si="57"/>
        <v>0</v>
      </c>
      <c r="BV7" s="275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5.3319999999999999</v>
      </c>
      <c r="ER7" s="47">
        <f t="shared" si="120"/>
        <v>6</v>
      </c>
      <c r="ES7" s="67">
        <f t="shared" si="121"/>
        <v>15.995999999999999</v>
      </c>
      <c r="ET7" s="68">
        <f t="shared" si="122"/>
        <v>2.6659999999999999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53">
        <v>18</v>
      </c>
      <c r="B8" s="145" t="s">
        <v>53</v>
      </c>
      <c r="C8" s="146">
        <v>17103144</v>
      </c>
      <c r="D8" s="149" t="s">
        <v>242</v>
      </c>
      <c r="E8" s="57"/>
      <c r="F8" s="58"/>
      <c r="G8" s="275">
        <f t="shared" si="0"/>
        <v>0</v>
      </c>
      <c r="H8" s="275">
        <f t="shared" si="1"/>
        <v>0</v>
      </c>
      <c r="I8" s="61">
        <f t="shared" si="2"/>
        <v>0</v>
      </c>
      <c r="J8" s="275">
        <f t="shared" si="3"/>
        <v>0</v>
      </c>
      <c r="K8" s="275">
        <f t="shared" si="4"/>
        <v>0</v>
      </c>
      <c r="L8" s="64">
        <f t="shared" si="5"/>
        <v>0</v>
      </c>
      <c r="M8" s="58"/>
      <c r="N8" s="275">
        <f t="shared" si="6"/>
        <v>0</v>
      </c>
      <c r="O8" s="275">
        <f t="shared" si="7"/>
        <v>0</v>
      </c>
      <c r="P8" s="61">
        <f t="shared" si="8"/>
        <v>0</v>
      </c>
      <c r="Q8" s="275">
        <f t="shared" si="9"/>
        <v>0</v>
      </c>
      <c r="R8" s="275">
        <f t="shared" si="10"/>
        <v>0</v>
      </c>
      <c r="S8" s="64">
        <f t="shared" si="11"/>
        <v>0</v>
      </c>
      <c r="T8" s="58"/>
      <c r="U8" s="275">
        <f t="shared" si="12"/>
        <v>0</v>
      </c>
      <c r="V8" s="275">
        <f t="shared" si="13"/>
        <v>0</v>
      </c>
      <c r="W8" s="61">
        <f t="shared" si="14"/>
        <v>0</v>
      </c>
      <c r="X8" s="275">
        <f t="shared" si="15"/>
        <v>0</v>
      </c>
      <c r="Y8" s="275">
        <f t="shared" si="16"/>
        <v>0</v>
      </c>
      <c r="Z8" s="64">
        <f t="shared" si="17"/>
        <v>0</v>
      </c>
      <c r="AA8" s="58"/>
      <c r="AB8" s="275">
        <f t="shared" si="18"/>
        <v>0</v>
      </c>
      <c r="AC8" s="275">
        <f t="shared" si="19"/>
        <v>0</v>
      </c>
      <c r="AD8" s="61">
        <f t="shared" si="20"/>
        <v>0</v>
      </c>
      <c r="AE8" s="275">
        <f t="shared" si="21"/>
        <v>0</v>
      </c>
      <c r="AF8" s="275">
        <f t="shared" si="22"/>
        <v>0</v>
      </c>
      <c r="AG8" s="64">
        <f t="shared" si="23"/>
        <v>0</v>
      </c>
      <c r="AH8" s="350">
        <v>91</v>
      </c>
      <c r="AI8" s="343">
        <f t="shared" si="24"/>
        <v>0</v>
      </c>
      <c r="AJ8" s="343">
        <f t="shared" si="25"/>
        <v>4</v>
      </c>
      <c r="AK8" s="344">
        <f t="shared" si="26"/>
        <v>4</v>
      </c>
      <c r="AL8" s="343">
        <f t="shared" si="27"/>
        <v>0</v>
      </c>
      <c r="AM8" s="343" t="str">
        <f t="shared" si="28"/>
        <v>A</v>
      </c>
      <c r="AN8" s="351" t="str">
        <f t="shared" si="29"/>
        <v>A</v>
      </c>
      <c r="AO8" s="350">
        <v>75</v>
      </c>
      <c r="AP8" s="343">
        <f t="shared" si="30"/>
        <v>0</v>
      </c>
      <c r="AQ8" s="343">
        <f t="shared" si="31"/>
        <v>3</v>
      </c>
      <c r="AR8" s="344">
        <f t="shared" si="32"/>
        <v>3</v>
      </c>
      <c r="AS8" s="343">
        <f t="shared" si="33"/>
        <v>0</v>
      </c>
      <c r="AT8" s="343" t="str">
        <f t="shared" si="34"/>
        <v>B</v>
      </c>
      <c r="AU8" s="351" t="str">
        <f t="shared" si="35"/>
        <v>B</v>
      </c>
      <c r="AV8" s="350">
        <v>86</v>
      </c>
      <c r="AW8" s="343">
        <f t="shared" si="36"/>
        <v>0</v>
      </c>
      <c r="AX8" s="343">
        <f t="shared" si="37"/>
        <v>3.6659999999999999</v>
      </c>
      <c r="AY8" s="344">
        <f t="shared" si="38"/>
        <v>3.6659999999999999</v>
      </c>
      <c r="AZ8" s="343">
        <f t="shared" si="39"/>
        <v>0</v>
      </c>
      <c r="BA8" s="343" t="str">
        <f t="shared" si="40"/>
        <v>A-</v>
      </c>
      <c r="BB8" s="351" t="str">
        <f t="shared" si="41"/>
        <v>A-</v>
      </c>
      <c r="BC8" s="58"/>
      <c r="BD8" s="275">
        <f t="shared" si="42"/>
        <v>0</v>
      </c>
      <c r="BE8" s="275">
        <f t="shared" si="43"/>
        <v>0</v>
      </c>
      <c r="BF8" s="61">
        <f t="shared" si="44"/>
        <v>0</v>
      </c>
      <c r="BG8" s="275">
        <f t="shared" si="45"/>
        <v>0</v>
      </c>
      <c r="BH8" s="275">
        <f t="shared" si="46"/>
        <v>0</v>
      </c>
      <c r="BI8" s="64">
        <f t="shared" si="47"/>
        <v>0</v>
      </c>
      <c r="BJ8" s="350">
        <v>88</v>
      </c>
      <c r="BK8" s="343">
        <f t="shared" si="48"/>
        <v>0</v>
      </c>
      <c r="BL8" s="343">
        <f t="shared" si="49"/>
        <v>3.6659999999999999</v>
      </c>
      <c r="BM8" s="344">
        <f t="shared" si="50"/>
        <v>3.6659999999999999</v>
      </c>
      <c r="BN8" s="343">
        <f t="shared" si="51"/>
        <v>0</v>
      </c>
      <c r="BO8" s="343" t="str">
        <f t="shared" si="52"/>
        <v>A-</v>
      </c>
      <c r="BP8" s="351" t="str">
        <f t="shared" si="53"/>
        <v>A-</v>
      </c>
      <c r="BQ8" s="58"/>
      <c r="BR8" s="275">
        <f t="shared" si="54"/>
        <v>0</v>
      </c>
      <c r="BS8" s="275">
        <f t="shared" si="55"/>
        <v>0</v>
      </c>
      <c r="BT8" s="61">
        <f t="shared" si="56"/>
        <v>0</v>
      </c>
      <c r="BU8" s="275">
        <f t="shared" si="57"/>
        <v>0</v>
      </c>
      <c r="BV8" s="275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14.332000000000001</v>
      </c>
      <c r="ER8" s="47">
        <f t="shared" si="120"/>
        <v>12</v>
      </c>
      <c r="ES8" s="67">
        <f t="shared" si="121"/>
        <v>42.995999999999995</v>
      </c>
      <c r="ET8" s="68">
        <f t="shared" si="122"/>
        <v>3.5830000000000002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19</v>
      </c>
      <c r="B9" s="145" t="s">
        <v>53</v>
      </c>
      <c r="C9" s="146">
        <v>17103145</v>
      </c>
      <c r="D9" s="149" t="s">
        <v>243</v>
      </c>
      <c r="E9" s="57"/>
      <c r="F9" s="58"/>
      <c r="G9" s="275">
        <f t="shared" si="0"/>
        <v>0</v>
      </c>
      <c r="H9" s="275">
        <f t="shared" si="1"/>
        <v>0</v>
      </c>
      <c r="I9" s="61">
        <f t="shared" si="2"/>
        <v>0</v>
      </c>
      <c r="J9" s="275">
        <f t="shared" si="3"/>
        <v>0</v>
      </c>
      <c r="K9" s="275">
        <f t="shared" si="4"/>
        <v>0</v>
      </c>
      <c r="L9" s="64">
        <f t="shared" si="5"/>
        <v>0</v>
      </c>
      <c r="M9" s="58"/>
      <c r="N9" s="275">
        <f t="shared" si="6"/>
        <v>0</v>
      </c>
      <c r="O9" s="275">
        <f t="shared" si="7"/>
        <v>0</v>
      </c>
      <c r="P9" s="61">
        <f t="shared" si="8"/>
        <v>0</v>
      </c>
      <c r="Q9" s="275">
        <f t="shared" si="9"/>
        <v>0</v>
      </c>
      <c r="R9" s="275">
        <f t="shared" si="10"/>
        <v>0</v>
      </c>
      <c r="S9" s="64">
        <f t="shared" si="11"/>
        <v>0</v>
      </c>
      <c r="T9" s="350">
        <v>60</v>
      </c>
      <c r="U9" s="343">
        <f t="shared" si="12"/>
        <v>2</v>
      </c>
      <c r="V9" s="343">
        <f t="shared" si="13"/>
        <v>0</v>
      </c>
      <c r="W9" s="344">
        <f t="shared" si="14"/>
        <v>2</v>
      </c>
      <c r="X9" s="343" t="str">
        <f t="shared" si="15"/>
        <v>C</v>
      </c>
      <c r="Y9" s="343">
        <f t="shared" si="16"/>
        <v>0</v>
      </c>
      <c r="Z9" s="351" t="str">
        <f t="shared" si="17"/>
        <v>C</v>
      </c>
      <c r="AA9" s="58"/>
      <c r="AB9" s="275">
        <f t="shared" si="18"/>
        <v>0</v>
      </c>
      <c r="AC9" s="275">
        <f t="shared" si="19"/>
        <v>0</v>
      </c>
      <c r="AD9" s="61">
        <f t="shared" si="20"/>
        <v>0</v>
      </c>
      <c r="AE9" s="275">
        <f t="shared" si="21"/>
        <v>0</v>
      </c>
      <c r="AF9" s="275">
        <f t="shared" si="22"/>
        <v>0</v>
      </c>
      <c r="AG9" s="64">
        <f t="shared" si="23"/>
        <v>0</v>
      </c>
      <c r="AH9" s="350">
        <v>65</v>
      </c>
      <c r="AI9" s="343">
        <f t="shared" si="24"/>
        <v>2.3330000000000002</v>
      </c>
      <c r="AJ9" s="343">
        <f t="shared" si="25"/>
        <v>0</v>
      </c>
      <c r="AK9" s="344">
        <f t="shared" si="26"/>
        <v>2.3330000000000002</v>
      </c>
      <c r="AL9" s="343" t="str">
        <f t="shared" si="27"/>
        <v>C+</v>
      </c>
      <c r="AM9" s="343">
        <f t="shared" si="28"/>
        <v>0</v>
      </c>
      <c r="AN9" s="351" t="str">
        <f t="shared" si="29"/>
        <v>C+</v>
      </c>
      <c r="AO9" s="350">
        <v>60</v>
      </c>
      <c r="AP9" s="343">
        <f t="shared" si="30"/>
        <v>2</v>
      </c>
      <c r="AQ9" s="343">
        <f t="shared" si="31"/>
        <v>0</v>
      </c>
      <c r="AR9" s="344">
        <f t="shared" si="32"/>
        <v>2</v>
      </c>
      <c r="AS9" s="343" t="str">
        <f t="shared" si="33"/>
        <v>C</v>
      </c>
      <c r="AT9" s="343">
        <f t="shared" si="34"/>
        <v>0</v>
      </c>
      <c r="AU9" s="351" t="str">
        <f t="shared" si="35"/>
        <v>C</v>
      </c>
      <c r="AV9" s="58"/>
      <c r="AW9" s="275">
        <f t="shared" si="36"/>
        <v>0</v>
      </c>
      <c r="AX9" s="275">
        <f t="shared" si="37"/>
        <v>0</v>
      </c>
      <c r="AY9" s="61">
        <f t="shared" si="38"/>
        <v>0</v>
      </c>
      <c r="AZ9" s="275">
        <f t="shared" si="39"/>
        <v>0</v>
      </c>
      <c r="BA9" s="275">
        <f t="shared" si="40"/>
        <v>0</v>
      </c>
      <c r="BB9" s="64">
        <f t="shared" si="41"/>
        <v>0</v>
      </c>
      <c r="BC9" s="350">
        <v>69</v>
      </c>
      <c r="BD9" s="343">
        <f t="shared" si="42"/>
        <v>2.3330000000000002</v>
      </c>
      <c r="BE9" s="343">
        <f t="shared" si="43"/>
        <v>0</v>
      </c>
      <c r="BF9" s="344">
        <f t="shared" si="44"/>
        <v>2.3330000000000002</v>
      </c>
      <c r="BG9" s="343" t="str">
        <f t="shared" si="45"/>
        <v>C+</v>
      </c>
      <c r="BH9" s="343">
        <f t="shared" si="46"/>
        <v>0</v>
      </c>
      <c r="BI9" s="351" t="str">
        <f t="shared" si="47"/>
        <v>C+</v>
      </c>
      <c r="BJ9" s="58"/>
      <c r="BK9" s="275">
        <f t="shared" si="48"/>
        <v>0</v>
      </c>
      <c r="BL9" s="275">
        <f t="shared" si="49"/>
        <v>0</v>
      </c>
      <c r="BM9" s="61">
        <f t="shared" si="50"/>
        <v>0</v>
      </c>
      <c r="BN9" s="275">
        <f t="shared" si="51"/>
        <v>0</v>
      </c>
      <c r="BO9" s="275">
        <f t="shared" si="52"/>
        <v>0</v>
      </c>
      <c r="BP9" s="64">
        <f t="shared" si="53"/>
        <v>0</v>
      </c>
      <c r="BQ9" s="350">
        <v>68</v>
      </c>
      <c r="BR9" s="343">
        <f t="shared" si="54"/>
        <v>2.3330000000000002</v>
      </c>
      <c r="BS9" s="343">
        <f t="shared" si="55"/>
        <v>0</v>
      </c>
      <c r="BT9" s="344">
        <f t="shared" si="56"/>
        <v>2.3330000000000002</v>
      </c>
      <c r="BU9" s="343" t="str">
        <f t="shared" si="57"/>
        <v>C+</v>
      </c>
      <c r="BV9" s="343">
        <f t="shared" si="58"/>
        <v>0</v>
      </c>
      <c r="BW9" s="351" t="str">
        <f t="shared" si="59"/>
        <v>C+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10.999000000000001</v>
      </c>
      <c r="ER9" s="47">
        <f t="shared" si="120"/>
        <v>15</v>
      </c>
      <c r="ES9" s="67">
        <f t="shared" si="121"/>
        <v>32.997000000000007</v>
      </c>
      <c r="ET9" s="68">
        <f t="shared" si="122"/>
        <v>2.2000000000000002</v>
      </c>
      <c r="EU9" s="47" t="str">
        <f t="shared" si="123"/>
        <v>C</v>
      </c>
      <c r="EV9" s="47">
        <f t="shared" si="124"/>
        <v>0</v>
      </c>
      <c r="EW9" s="48" t="str">
        <f t="shared" si="125"/>
        <v>C</v>
      </c>
      <c r="EX9" s="69"/>
      <c r="EY9" s="70"/>
      <c r="EZ9" s="71"/>
      <c r="FA9" s="52"/>
    </row>
    <row r="10" spans="1:158" ht="50.1" customHeight="1">
      <c r="A10" s="53">
        <v>20</v>
      </c>
      <c r="B10" s="145" t="s">
        <v>53</v>
      </c>
      <c r="C10" s="146">
        <v>17103146</v>
      </c>
      <c r="D10" s="149" t="s">
        <v>244</v>
      </c>
      <c r="E10" s="57"/>
      <c r="F10" s="58"/>
      <c r="G10" s="275">
        <f t="shared" si="0"/>
        <v>0</v>
      </c>
      <c r="H10" s="275">
        <f t="shared" si="1"/>
        <v>0</v>
      </c>
      <c r="I10" s="61">
        <f t="shared" si="2"/>
        <v>0</v>
      </c>
      <c r="J10" s="275">
        <f t="shared" si="3"/>
        <v>0</v>
      </c>
      <c r="K10" s="275">
        <f t="shared" si="4"/>
        <v>0</v>
      </c>
      <c r="L10" s="64">
        <f t="shared" si="5"/>
        <v>0</v>
      </c>
      <c r="M10" s="58"/>
      <c r="N10" s="275">
        <f t="shared" si="6"/>
        <v>0</v>
      </c>
      <c r="O10" s="275">
        <f t="shared" si="7"/>
        <v>0</v>
      </c>
      <c r="P10" s="61">
        <f t="shared" si="8"/>
        <v>0</v>
      </c>
      <c r="Q10" s="275">
        <f t="shared" si="9"/>
        <v>0</v>
      </c>
      <c r="R10" s="275">
        <f t="shared" si="10"/>
        <v>0</v>
      </c>
      <c r="S10" s="64">
        <f t="shared" si="11"/>
        <v>0</v>
      </c>
      <c r="T10" s="350">
        <v>90</v>
      </c>
      <c r="U10" s="343">
        <f t="shared" si="12"/>
        <v>0</v>
      </c>
      <c r="V10" s="343">
        <f t="shared" si="13"/>
        <v>4</v>
      </c>
      <c r="W10" s="344">
        <f t="shared" si="14"/>
        <v>4</v>
      </c>
      <c r="X10" s="343">
        <f t="shared" si="15"/>
        <v>0</v>
      </c>
      <c r="Y10" s="343" t="str">
        <f t="shared" si="16"/>
        <v>A</v>
      </c>
      <c r="Z10" s="351" t="str">
        <f t="shared" si="17"/>
        <v>A</v>
      </c>
      <c r="AA10" s="58"/>
      <c r="AB10" s="275">
        <f t="shared" si="18"/>
        <v>0</v>
      </c>
      <c r="AC10" s="275">
        <f t="shared" si="19"/>
        <v>0</v>
      </c>
      <c r="AD10" s="61">
        <f t="shared" si="20"/>
        <v>0</v>
      </c>
      <c r="AE10" s="275">
        <f t="shared" si="21"/>
        <v>0</v>
      </c>
      <c r="AF10" s="275">
        <f t="shared" si="22"/>
        <v>0</v>
      </c>
      <c r="AG10" s="64">
        <f t="shared" si="23"/>
        <v>0</v>
      </c>
      <c r="AH10" s="58"/>
      <c r="AI10" s="275">
        <f t="shared" si="24"/>
        <v>0</v>
      </c>
      <c r="AJ10" s="275">
        <f t="shared" si="25"/>
        <v>0</v>
      </c>
      <c r="AK10" s="61">
        <f t="shared" si="26"/>
        <v>0</v>
      </c>
      <c r="AL10" s="275">
        <f t="shared" si="27"/>
        <v>0</v>
      </c>
      <c r="AM10" s="275">
        <f t="shared" si="28"/>
        <v>0</v>
      </c>
      <c r="AN10" s="64">
        <f t="shared" si="29"/>
        <v>0</v>
      </c>
      <c r="AO10" s="350">
        <v>65</v>
      </c>
      <c r="AP10" s="343">
        <f t="shared" si="30"/>
        <v>2.3330000000000002</v>
      </c>
      <c r="AQ10" s="343">
        <f t="shared" si="31"/>
        <v>0</v>
      </c>
      <c r="AR10" s="344">
        <f t="shared" si="32"/>
        <v>2.3330000000000002</v>
      </c>
      <c r="AS10" s="343" t="str">
        <f t="shared" si="33"/>
        <v>C+</v>
      </c>
      <c r="AT10" s="343">
        <f t="shared" si="34"/>
        <v>0</v>
      </c>
      <c r="AU10" s="351" t="str">
        <f t="shared" si="35"/>
        <v>C+</v>
      </c>
      <c r="AV10" s="58"/>
      <c r="AW10" s="275">
        <f t="shared" si="36"/>
        <v>0</v>
      </c>
      <c r="AX10" s="275">
        <f t="shared" si="37"/>
        <v>0</v>
      </c>
      <c r="AY10" s="61">
        <f t="shared" si="38"/>
        <v>0</v>
      </c>
      <c r="AZ10" s="275">
        <f t="shared" si="39"/>
        <v>0</v>
      </c>
      <c r="BA10" s="275">
        <f t="shared" si="40"/>
        <v>0</v>
      </c>
      <c r="BB10" s="64">
        <f t="shared" si="41"/>
        <v>0</v>
      </c>
      <c r="BC10" s="58"/>
      <c r="BD10" s="275">
        <f t="shared" si="42"/>
        <v>0</v>
      </c>
      <c r="BE10" s="275">
        <f t="shared" si="43"/>
        <v>0</v>
      </c>
      <c r="BF10" s="61">
        <f t="shared" si="44"/>
        <v>0</v>
      </c>
      <c r="BG10" s="275">
        <f t="shared" si="45"/>
        <v>0</v>
      </c>
      <c r="BH10" s="275">
        <f t="shared" si="46"/>
        <v>0</v>
      </c>
      <c r="BI10" s="64">
        <f t="shared" si="47"/>
        <v>0</v>
      </c>
      <c r="BJ10" s="350">
        <v>73</v>
      </c>
      <c r="BK10" s="343">
        <f t="shared" si="48"/>
        <v>0</v>
      </c>
      <c r="BL10" s="343">
        <f t="shared" si="49"/>
        <v>2.6659999999999999</v>
      </c>
      <c r="BM10" s="344">
        <f t="shared" si="50"/>
        <v>2.6659999999999999</v>
      </c>
      <c r="BN10" s="343">
        <f t="shared" si="51"/>
        <v>0</v>
      </c>
      <c r="BO10" s="343" t="str">
        <f t="shared" si="52"/>
        <v>B-</v>
      </c>
      <c r="BP10" s="351" t="str">
        <f t="shared" si="53"/>
        <v>B-</v>
      </c>
      <c r="BQ10" s="58"/>
      <c r="BR10" s="275">
        <f t="shared" si="54"/>
        <v>0</v>
      </c>
      <c r="BS10" s="275">
        <f t="shared" si="55"/>
        <v>0</v>
      </c>
      <c r="BT10" s="61">
        <f t="shared" si="56"/>
        <v>0</v>
      </c>
      <c r="BU10" s="275">
        <f t="shared" si="57"/>
        <v>0</v>
      </c>
      <c r="BV10" s="275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8.9990000000000006</v>
      </c>
      <c r="ER10" s="47">
        <f t="shared" si="120"/>
        <v>9</v>
      </c>
      <c r="ES10" s="67">
        <f t="shared" si="121"/>
        <v>26.997</v>
      </c>
      <c r="ET10" s="68">
        <f t="shared" si="122"/>
        <v>3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53">
        <v>21</v>
      </c>
      <c r="B11" s="145" t="s">
        <v>53</v>
      </c>
      <c r="C11" s="146">
        <v>17103147</v>
      </c>
      <c r="D11" s="149" t="s">
        <v>245</v>
      </c>
      <c r="E11" s="57"/>
      <c r="F11" s="58"/>
      <c r="G11" s="275">
        <f t="shared" si="0"/>
        <v>0</v>
      </c>
      <c r="H11" s="275">
        <f t="shared" si="1"/>
        <v>0</v>
      </c>
      <c r="I11" s="61">
        <f t="shared" si="2"/>
        <v>0</v>
      </c>
      <c r="J11" s="275">
        <f t="shared" si="3"/>
        <v>0</v>
      </c>
      <c r="K11" s="275">
        <f t="shared" si="4"/>
        <v>0</v>
      </c>
      <c r="L11" s="64">
        <f t="shared" si="5"/>
        <v>0</v>
      </c>
      <c r="M11" s="58"/>
      <c r="N11" s="275">
        <f t="shared" si="6"/>
        <v>0</v>
      </c>
      <c r="O11" s="275">
        <f t="shared" si="7"/>
        <v>0</v>
      </c>
      <c r="P11" s="61">
        <f t="shared" si="8"/>
        <v>0</v>
      </c>
      <c r="Q11" s="275">
        <f t="shared" si="9"/>
        <v>0</v>
      </c>
      <c r="R11" s="275">
        <f t="shared" si="10"/>
        <v>0</v>
      </c>
      <c r="S11" s="64">
        <f t="shared" si="11"/>
        <v>0</v>
      </c>
      <c r="T11" s="350">
        <v>50</v>
      </c>
      <c r="U11" s="343">
        <f t="shared" si="12"/>
        <v>1.333</v>
      </c>
      <c r="V11" s="343">
        <f t="shared" si="13"/>
        <v>0</v>
      </c>
      <c r="W11" s="344">
        <f t="shared" si="14"/>
        <v>1.333</v>
      </c>
      <c r="X11" s="343" t="str">
        <f t="shared" si="15"/>
        <v>D+</v>
      </c>
      <c r="Y11" s="343">
        <f t="shared" si="16"/>
        <v>0</v>
      </c>
      <c r="Z11" s="351" t="str">
        <f t="shared" si="17"/>
        <v>D+</v>
      </c>
      <c r="AA11" s="58"/>
      <c r="AB11" s="275">
        <f t="shared" si="18"/>
        <v>0</v>
      </c>
      <c r="AC11" s="275">
        <f t="shared" si="19"/>
        <v>0</v>
      </c>
      <c r="AD11" s="61">
        <f t="shared" si="20"/>
        <v>0</v>
      </c>
      <c r="AE11" s="275">
        <f t="shared" si="21"/>
        <v>0</v>
      </c>
      <c r="AF11" s="275">
        <f t="shared" si="22"/>
        <v>0</v>
      </c>
      <c r="AG11" s="64">
        <f t="shared" si="23"/>
        <v>0</v>
      </c>
      <c r="AH11" s="350">
        <v>50</v>
      </c>
      <c r="AI11" s="343">
        <f t="shared" si="24"/>
        <v>1.333</v>
      </c>
      <c r="AJ11" s="343">
        <f t="shared" si="25"/>
        <v>0</v>
      </c>
      <c r="AK11" s="344">
        <f t="shared" si="26"/>
        <v>1.333</v>
      </c>
      <c r="AL11" s="343" t="str">
        <f t="shared" si="27"/>
        <v>D+</v>
      </c>
      <c r="AM11" s="343">
        <f t="shared" si="28"/>
        <v>0</v>
      </c>
      <c r="AN11" s="351" t="str">
        <f t="shared" si="29"/>
        <v>D+</v>
      </c>
      <c r="AO11" s="350">
        <v>32</v>
      </c>
      <c r="AP11" s="343">
        <f t="shared" si="30"/>
        <v>0</v>
      </c>
      <c r="AQ11" s="343">
        <f t="shared" si="31"/>
        <v>0</v>
      </c>
      <c r="AR11" s="344">
        <f t="shared" si="32"/>
        <v>0</v>
      </c>
      <c r="AS11" s="343" t="str">
        <f t="shared" si="33"/>
        <v>F</v>
      </c>
      <c r="AT11" s="343">
        <f t="shared" si="34"/>
        <v>0</v>
      </c>
      <c r="AU11" s="351" t="str">
        <f t="shared" si="35"/>
        <v>F</v>
      </c>
      <c r="AV11" s="58"/>
      <c r="AW11" s="275">
        <f t="shared" si="36"/>
        <v>0</v>
      </c>
      <c r="AX11" s="275">
        <f t="shared" si="37"/>
        <v>0</v>
      </c>
      <c r="AY11" s="61">
        <f t="shared" si="38"/>
        <v>0</v>
      </c>
      <c r="AZ11" s="275">
        <f t="shared" si="39"/>
        <v>0</v>
      </c>
      <c r="BA11" s="275">
        <f t="shared" si="40"/>
        <v>0</v>
      </c>
      <c r="BB11" s="64">
        <f t="shared" si="41"/>
        <v>0</v>
      </c>
      <c r="BC11" s="58"/>
      <c r="BD11" s="275">
        <f t="shared" si="42"/>
        <v>0</v>
      </c>
      <c r="BE11" s="275">
        <f t="shared" si="43"/>
        <v>0</v>
      </c>
      <c r="BF11" s="61">
        <f t="shared" si="44"/>
        <v>0</v>
      </c>
      <c r="BG11" s="275">
        <f t="shared" si="45"/>
        <v>0</v>
      </c>
      <c r="BH11" s="275">
        <f t="shared" si="46"/>
        <v>0</v>
      </c>
      <c r="BI11" s="64">
        <f t="shared" si="47"/>
        <v>0</v>
      </c>
      <c r="BJ11" s="58"/>
      <c r="BK11" s="275">
        <f t="shared" si="48"/>
        <v>0</v>
      </c>
      <c r="BL11" s="275">
        <f t="shared" si="49"/>
        <v>0</v>
      </c>
      <c r="BM11" s="61">
        <f t="shared" si="50"/>
        <v>0</v>
      </c>
      <c r="BN11" s="275">
        <f t="shared" si="51"/>
        <v>0</v>
      </c>
      <c r="BO11" s="275">
        <f t="shared" si="52"/>
        <v>0</v>
      </c>
      <c r="BP11" s="64">
        <f t="shared" si="53"/>
        <v>0</v>
      </c>
      <c r="BQ11" s="58"/>
      <c r="BR11" s="275">
        <f t="shared" si="54"/>
        <v>0</v>
      </c>
      <c r="BS11" s="275">
        <f t="shared" si="55"/>
        <v>0</v>
      </c>
      <c r="BT11" s="61">
        <f t="shared" si="56"/>
        <v>0</v>
      </c>
      <c r="BU11" s="275">
        <f t="shared" si="57"/>
        <v>0</v>
      </c>
      <c r="BV11" s="275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2.6659999999999999</v>
      </c>
      <c r="ER11" s="47">
        <f t="shared" si="120"/>
        <v>9</v>
      </c>
      <c r="ES11" s="67">
        <f t="shared" si="121"/>
        <v>7.9979999999999993</v>
      </c>
      <c r="ET11" s="68">
        <f t="shared" si="122"/>
        <v>0.88900000000000001</v>
      </c>
      <c r="EU11" s="47" t="str">
        <f t="shared" si="123"/>
        <v>F</v>
      </c>
      <c r="EV11" s="47">
        <f t="shared" si="124"/>
        <v>0</v>
      </c>
      <c r="EW11" s="48" t="str">
        <f t="shared" si="125"/>
        <v>F</v>
      </c>
      <c r="EX11" s="69"/>
      <c r="EY11" s="70"/>
      <c r="EZ11" s="71"/>
      <c r="FA11" s="52"/>
    </row>
    <row r="12" spans="1:158" ht="50.1" customHeight="1">
      <c r="A12" s="53">
        <v>22</v>
      </c>
      <c r="B12" s="145" t="s">
        <v>53</v>
      </c>
      <c r="C12" s="146">
        <v>17103148</v>
      </c>
      <c r="D12" s="149" t="s">
        <v>246</v>
      </c>
      <c r="E12" s="57"/>
      <c r="F12" s="350">
        <v>75</v>
      </c>
      <c r="G12" s="343">
        <f t="shared" si="0"/>
        <v>0</v>
      </c>
      <c r="H12" s="343">
        <f t="shared" si="1"/>
        <v>3</v>
      </c>
      <c r="I12" s="344">
        <f t="shared" si="2"/>
        <v>3</v>
      </c>
      <c r="J12" s="343">
        <f t="shared" si="3"/>
        <v>0</v>
      </c>
      <c r="K12" s="343" t="str">
        <f t="shared" si="4"/>
        <v>B</v>
      </c>
      <c r="L12" s="351" t="str">
        <f t="shared" si="5"/>
        <v>B</v>
      </c>
      <c r="M12" s="350">
        <v>61</v>
      </c>
      <c r="N12" s="343">
        <f t="shared" si="6"/>
        <v>2</v>
      </c>
      <c r="O12" s="343">
        <f t="shared" si="7"/>
        <v>0</v>
      </c>
      <c r="P12" s="344">
        <f t="shared" si="8"/>
        <v>2</v>
      </c>
      <c r="Q12" s="343" t="str">
        <f t="shared" si="9"/>
        <v>C</v>
      </c>
      <c r="R12" s="343">
        <f t="shared" si="10"/>
        <v>0</v>
      </c>
      <c r="S12" s="351" t="str">
        <f t="shared" si="11"/>
        <v>C</v>
      </c>
      <c r="T12" s="58"/>
      <c r="U12" s="275">
        <f t="shared" si="12"/>
        <v>0</v>
      </c>
      <c r="V12" s="275">
        <f t="shared" si="13"/>
        <v>0</v>
      </c>
      <c r="W12" s="61">
        <f t="shared" si="14"/>
        <v>0</v>
      </c>
      <c r="X12" s="275">
        <f t="shared" si="15"/>
        <v>0</v>
      </c>
      <c r="Y12" s="275">
        <f t="shared" si="16"/>
        <v>0</v>
      </c>
      <c r="Z12" s="64">
        <f t="shared" si="17"/>
        <v>0</v>
      </c>
      <c r="AA12" s="58"/>
      <c r="AB12" s="275">
        <f t="shared" si="18"/>
        <v>0</v>
      </c>
      <c r="AC12" s="275">
        <f t="shared" si="19"/>
        <v>0</v>
      </c>
      <c r="AD12" s="61">
        <f t="shared" si="20"/>
        <v>0</v>
      </c>
      <c r="AE12" s="275">
        <f t="shared" si="21"/>
        <v>0</v>
      </c>
      <c r="AF12" s="275">
        <f t="shared" si="22"/>
        <v>0</v>
      </c>
      <c r="AG12" s="64">
        <f t="shared" si="23"/>
        <v>0</v>
      </c>
      <c r="AH12" s="350">
        <v>60</v>
      </c>
      <c r="AI12" s="343">
        <f t="shared" si="24"/>
        <v>2</v>
      </c>
      <c r="AJ12" s="343">
        <f t="shared" si="25"/>
        <v>0</v>
      </c>
      <c r="AK12" s="344">
        <f t="shared" si="26"/>
        <v>2</v>
      </c>
      <c r="AL12" s="343" t="str">
        <f t="shared" si="27"/>
        <v>C</v>
      </c>
      <c r="AM12" s="343">
        <f t="shared" si="28"/>
        <v>0</v>
      </c>
      <c r="AN12" s="351" t="str">
        <f t="shared" si="29"/>
        <v>C</v>
      </c>
      <c r="AO12" s="58"/>
      <c r="AP12" s="275">
        <f t="shared" si="30"/>
        <v>0</v>
      </c>
      <c r="AQ12" s="275">
        <f t="shared" si="31"/>
        <v>0</v>
      </c>
      <c r="AR12" s="61">
        <f t="shared" si="32"/>
        <v>0</v>
      </c>
      <c r="AS12" s="275">
        <f t="shared" si="33"/>
        <v>0</v>
      </c>
      <c r="AT12" s="275">
        <f t="shared" si="34"/>
        <v>0</v>
      </c>
      <c r="AU12" s="64">
        <f t="shared" si="35"/>
        <v>0</v>
      </c>
      <c r="AV12" s="58"/>
      <c r="AW12" s="275">
        <f t="shared" si="36"/>
        <v>0</v>
      </c>
      <c r="AX12" s="275">
        <f t="shared" si="37"/>
        <v>0</v>
      </c>
      <c r="AY12" s="61">
        <f t="shared" si="38"/>
        <v>0</v>
      </c>
      <c r="AZ12" s="275">
        <f t="shared" si="39"/>
        <v>0</v>
      </c>
      <c r="BA12" s="275">
        <f t="shared" si="40"/>
        <v>0</v>
      </c>
      <c r="BB12" s="64">
        <f t="shared" si="41"/>
        <v>0</v>
      </c>
      <c r="BC12" s="58"/>
      <c r="BD12" s="275">
        <f t="shared" si="42"/>
        <v>0</v>
      </c>
      <c r="BE12" s="275">
        <f t="shared" si="43"/>
        <v>0</v>
      </c>
      <c r="BF12" s="61">
        <f t="shared" si="44"/>
        <v>0</v>
      </c>
      <c r="BG12" s="275">
        <f t="shared" si="45"/>
        <v>0</v>
      </c>
      <c r="BH12" s="275">
        <f t="shared" si="46"/>
        <v>0</v>
      </c>
      <c r="BI12" s="64">
        <f t="shared" si="47"/>
        <v>0</v>
      </c>
      <c r="BJ12" s="58"/>
      <c r="BK12" s="275">
        <f t="shared" si="48"/>
        <v>0</v>
      </c>
      <c r="BL12" s="275">
        <f t="shared" si="49"/>
        <v>0</v>
      </c>
      <c r="BM12" s="61">
        <f t="shared" si="50"/>
        <v>0</v>
      </c>
      <c r="BN12" s="275">
        <f t="shared" si="51"/>
        <v>0</v>
      </c>
      <c r="BO12" s="275">
        <f t="shared" si="52"/>
        <v>0</v>
      </c>
      <c r="BP12" s="64">
        <f t="shared" si="53"/>
        <v>0</v>
      </c>
      <c r="BQ12" s="58"/>
      <c r="BR12" s="275">
        <f t="shared" si="54"/>
        <v>0</v>
      </c>
      <c r="BS12" s="275">
        <f t="shared" si="55"/>
        <v>0</v>
      </c>
      <c r="BT12" s="61">
        <f t="shared" si="56"/>
        <v>0</v>
      </c>
      <c r="BU12" s="275">
        <f t="shared" si="57"/>
        <v>0</v>
      </c>
      <c r="BV12" s="275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7</v>
      </c>
      <c r="ER12" s="47">
        <f t="shared" si="120"/>
        <v>9</v>
      </c>
      <c r="ES12" s="67">
        <f t="shared" si="121"/>
        <v>21</v>
      </c>
      <c r="ET12" s="68">
        <f t="shared" si="122"/>
        <v>2.3330000000000002</v>
      </c>
      <c r="EU12" s="47">
        <f t="shared" si="123"/>
        <v>0</v>
      </c>
      <c r="EV12" s="47" t="str">
        <f t="shared" si="124"/>
        <v>C+</v>
      </c>
      <c r="EW12" s="48" t="str">
        <f t="shared" si="125"/>
        <v>C+</v>
      </c>
      <c r="EX12" s="69"/>
      <c r="EY12" s="70"/>
      <c r="EZ12" s="71"/>
      <c r="FA12" s="52"/>
    </row>
    <row r="13" spans="1:158" ht="50.1" customHeight="1">
      <c r="A13" s="53">
        <v>23</v>
      </c>
      <c r="B13" s="145" t="s">
        <v>53</v>
      </c>
      <c r="C13" s="146">
        <v>17103149</v>
      </c>
      <c r="D13" s="149" t="s">
        <v>247</v>
      </c>
      <c r="E13" s="57"/>
      <c r="F13" s="350">
        <v>70</v>
      </c>
      <c r="G13" s="343">
        <f t="shared" si="0"/>
        <v>0</v>
      </c>
      <c r="H13" s="343">
        <f t="shared" si="1"/>
        <v>2.6659999999999999</v>
      </c>
      <c r="I13" s="344">
        <f t="shared" si="2"/>
        <v>2.6659999999999999</v>
      </c>
      <c r="J13" s="343">
        <f t="shared" si="3"/>
        <v>0</v>
      </c>
      <c r="K13" s="343" t="str">
        <f t="shared" si="4"/>
        <v>B-</v>
      </c>
      <c r="L13" s="351" t="str">
        <f t="shared" si="5"/>
        <v>B-</v>
      </c>
      <c r="M13" s="350">
        <v>61</v>
      </c>
      <c r="N13" s="343">
        <f t="shared" si="6"/>
        <v>2</v>
      </c>
      <c r="O13" s="343">
        <f t="shared" si="7"/>
        <v>0</v>
      </c>
      <c r="P13" s="344">
        <f t="shared" si="8"/>
        <v>2</v>
      </c>
      <c r="Q13" s="343" t="str">
        <f t="shared" si="9"/>
        <v>C</v>
      </c>
      <c r="R13" s="343">
        <f t="shared" si="10"/>
        <v>0</v>
      </c>
      <c r="S13" s="351" t="str">
        <f t="shared" si="11"/>
        <v>C</v>
      </c>
      <c r="T13" s="58"/>
      <c r="U13" s="275">
        <f t="shared" si="12"/>
        <v>0</v>
      </c>
      <c r="V13" s="275">
        <f t="shared" si="13"/>
        <v>0</v>
      </c>
      <c r="W13" s="61">
        <f t="shared" si="14"/>
        <v>0</v>
      </c>
      <c r="X13" s="275">
        <f t="shared" si="15"/>
        <v>0</v>
      </c>
      <c r="Y13" s="275">
        <f t="shared" si="16"/>
        <v>0</v>
      </c>
      <c r="Z13" s="64">
        <f t="shared" si="17"/>
        <v>0</v>
      </c>
      <c r="AA13" s="58"/>
      <c r="AB13" s="275">
        <f t="shared" si="18"/>
        <v>0</v>
      </c>
      <c r="AC13" s="275">
        <f t="shared" si="19"/>
        <v>0</v>
      </c>
      <c r="AD13" s="61">
        <f t="shared" si="20"/>
        <v>0</v>
      </c>
      <c r="AE13" s="275">
        <f t="shared" si="21"/>
        <v>0</v>
      </c>
      <c r="AF13" s="275">
        <f t="shared" si="22"/>
        <v>0</v>
      </c>
      <c r="AG13" s="64">
        <f t="shared" si="23"/>
        <v>0</v>
      </c>
      <c r="AH13" s="350">
        <v>60</v>
      </c>
      <c r="AI13" s="343">
        <f t="shared" si="24"/>
        <v>2</v>
      </c>
      <c r="AJ13" s="343">
        <f t="shared" si="25"/>
        <v>0</v>
      </c>
      <c r="AK13" s="344">
        <f t="shared" si="26"/>
        <v>2</v>
      </c>
      <c r="AL13" s="343" t="str">
        <f t="shared" si="27"/>
        <v>C</v>
      </c>
      <c r="AM13" s="343">
        <f t="shared" si="28"/>
        <v>0</v>
      </c>
      <c r="AN13" s="351" t="str">
        <f t="shared" si="29"/>
        <v>C</v>
      </c>
      <c r="AO13" s="58"/>
      <c r="AP13" s="275">
        <f t="shared" si="30"/>
        <v>0</v>
      </c>
      <c r="AQ13" s="275">
        <f t="shared" si="31"/>
        <v>0</v>
      </c>
      <c r="AR13" s="61">
        <f t="shared" si="32"/>
        <v>0</v>
      </c>
      <c r="AS13" s="275">
        <f t="shared" si="33"/>
        <v>0</v>
      </c>
      <c r="AT13" s="275">
        <f t="shared" si="34"/>
        <v>0</v>
      </c>
      <c r="AU13" s="64">
        <f t="shared" si="35"/>
        <v>0</v>
      </c>
      <c r="AV13" s="350">
        <v>65</v>
      </c>
      <c r="AW13" s="343">
        <f t="shared" si="36"/>
        <v>2.3330000000000002</v>
      </c>
      <c r="AX13" s="343">
        <f t="shared" si="37"/>
        <v>0</v>
      </c>
      <c r="AY13" s="344">
        <f t="shared" si="38"/>
        <v>2.3330000000000002</v>
      </c>
      <c r="AZ13" s="343" t="str">
        <f t="shared" si="39"/>
        <v>C+</v>
      </c>
      <c r="BA13" s="343">
        <f t="shared" si="40"/>
        <v>0</v>
      </c>
      <c r="BB13" s="351" t="str">
        <f t="shared" si="41"/>
        <v>C+</v>
      </c>
      <c r="BC13" s="58"/>
      <c r="BD13" s="275">
        <f t="shared" si="42"/>
        <v>0</v>
      </c>
      <c r="BE13" s="275">
        <f t="shared" si="43"/>
        <v>0</v>
      </c>
      <c r="BF13" s="61">
        <f t="shared" si="44"/>
        <v>0</v>
      </c>
      <c r="BG13" s="275">
        <f t="shared" si="45"/>
        <v>0</v>
      </c>
      <c r="BH13" s="275">
        <f t="shared" si="46"/>
        <v>0</v>
      </c>
      <c r="BI13" s="64">
        <f t="shared" si="47"/>
        <v>0</v>
      </c>
      <c r="BJ13" s="58"/>
      <c r="BK13" s="275">
        <f t="shared" si="48"/>
        <v>0</v>
      </c>
      <c r="BL13" s="275">
        <f t="shared" si="49"/>
        <v>0</v>
      </c>
      <c r="BM13" s="61">
        <f t="shared" si="50"/>
        <v>0</v>
      </c>
      <c r="BN13" s="275">
        <f t="shared" si="51"/>
        <v>0</v>
      </c>
      <c r="BO13" s="275">
        <f t="shared" si="52"/>
        <v>0</v>
      </c>
      <c r="BP13" s="64">
        <f t="shared" si="53"/>
        <v>0</v>
      </c>
      <c r="BQ13" s="58"/>
      <c r="BR13" s="275">
        <f t="shared" si="54"/>
        <v>0</v>
      </c>
      <c r="BS13" s="275">
        <f t="shared" si="55"/>
        <v>0</v>
      </c>
      <c r="BT13" s="61">
        <f t="shared" si="56"/>
        <v>0</v>
      </c>
      <c r="BU13" s="275">
        <f t="shared" si="57"/>
        <v>0</v>
      </c>
      <c r="BV13" s="275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8.9990000000000006</v>
      </c>
      <c r="ER13" s="47">
        <f t="shared" si="120"/>
        <v>12</v>
      </c>
      <c r="ES13" s="67">
        <f t="shared" si="121"/>
        <v>26.997</v>
      </c>
      <c r="ET13" s="68">
        <f t="shared" si="122"/>
        <v>2.25</v>
      </c>
      <c r="EU13" s="47" t="str">
        <f t="shared" si="123"/>
        <v>C</v>
      </c>
      <c r="EV13" s="47">
        <f t="shared" si="124"/>
        <v>0</v>
      </c>
      <c r="EW13" s="48" t="str">
        <f t="shared" si="125"/>
        <v>C</v>
      </c>
      <c r="EX13" s="69"/>
      <c r="EY13" s="70"/>
      <c r="EZ13" s="71"/>
      <c r="FA13" s="52"/>
    </row>
    <row r="14" spans="1:158" ht="50.1" customHeight="1">
      <c r="A14" s="53">
        <v>24</v>
      </c>
      <c r="B14" s="145" t="s">
        <v>53</v>
      </c>
      <c r="C14" s="146">
        <v>17103150</v>
      </c>
      <c r="D14" s="149" t="s">
        <v>248</v>
      </c>
      <c r="E14" s="57"/>
      <c r="F14" s="58"/>
      <c r="G14" s="275">
        <f t="shared" si="0"/>
        <v>0</v>
      </c>
      <c r="H14" s="275">
        <f t="shared" si="1"/>
        <v>0</v>
      </c>
      <c r="I14" s="61">
        <f t="shared" si="2"/>
        <v>0</v>
      </c>
      <c r="J14" s="275">
        <f t="shared" si="3"/>
        <v>0</v>
      </c>
      <c r="K14" s="275">
        <f t="shared" si="4"/>
        <v>0</v>
      </c>
      <c r="L14" s="64">
        <f t="shared" si="5"/>
        <v>0</v>
      </c>
      <c r="M14" s="350">
        <v>91</v>
      </c>
      <c r="N14" s="343">
        <f t="shared" si="6"/>
        <v>0</v>
      </c>
      <c r="O14" s="343">
        <f t="shared" si="7"/>
        <v>4</v>
      </c>
      <c r="P14" s="344">
        <f t="shared" si="8"/>
        <v>4</v>
      </c>
      <c r="Q14" s="343">
        <f t="shared" si="9"/>
        <v>0</v>
      </c>
      <c r="R14" s="343" t="str">
        <f t="shared" si="10"/>
        <v>A</v>
      </c>
      <c r="S14" s="351" t="str">
        <f t="shared" si="11"/>
        <v>A</v>
      </c>
      <c r="T14" s="350">
        <v>70</v>
      </c>
      <c r="U14" s="343">
        <f t="shared" si="12"/>
        <v>0</v>
      </c>
      <c r="V14" s="343">
        <f t="shared" si="13"/>
        <v>2.6659999999999999</v>
      </c>
      <c r="W14" s="344">
        <f t="shared" si="14"/>
        <v>2.6659999999999999</v>
      </c>
      <c r="X14" s="343">
        <f t="shared" si="15"/>
        <v>0</v>
      </c>
      <c r="Y14" s="343" t="str">
        <f t="shared" si="16"/>
        <v>B-</v>
      </c>
      <c r="Z14" s="351" t="str">
        <f t="shared" si="17"/>
        <v>B-</v>
      </c>
      <c r="AA14" s="58"/>
      <c r="AB14" s="275">
        <f t="shared" si="18"/>
        <v>0</v>
      </c>
      <c r="AC14" s="275">
        <f t="shared" si="19"/>
        <v>0</v>
      </c>
      <c r="AD14" s="61">
        <f t="shared" si="20"/>
        <v>0</v>
      </c>
      <c r="AE14" s="275">
        <f t="shared" si="21"/>
        <v>0</v>
      </c>
      <c r="AF14" s="275">
        <f t="shared" si="22"/>
        <v>0</v>
      </c>
      <c r="AG14" s="64">
        <f t="shared" si="23"/>
        <v>0</v>
      </c>
      <c r="AH14" s="58"/>
      <c r="AI14" s="275">
        <f t="shared" si="24"/>
        <v>0</v>
      </c>
      <c r="AJ14" s="275">
        <f t="shared" si="25"/>
        <v>0</v>
      </c>
      <c r="AK14" s="61">
        <f t="shared" si="26"/>
        <v>0</v>
      </c>
      <c r="AL14" s="275">
        <f t="shared" si="27"/>
        <v>0</v>
      </c>
      <c r="AM14" s="275">
        <f t="shared" si="28"/>
        <v>0</v>
      </c>
      <c r="AN14" s="64">
        <f t="shared" si="29"/>
        <v>0</v>
      </c>
      <c r="AO14" s="58"/>
      <c r="AP14" s="275">
        <f t="shared" si="30"/>
        <v>0</v>
      </c>
      <c r="AQ14" s="275">
        <f t="shared" si="31"/>
        <v>0</v>
      </c>
      <c r="AR14" s="61">
        <f t="shared" si="32"/>
        <v>0</v>
      </c>
      <c r="AS14" s="275">
        <f t="shared" si="33"/>
        <v>0</v>
      </c>
      <c r="AT14" s="275">
        <f t="shared" si="34"/>
        <v>0</v>
      </c>
      <c r="AU14" s="64">
        <f t="shared" si="35"/>
        <v>0</v>
      </c>
      <c r="AV14" s="58"/>
      <c r="AW14" s="275">
        <f t="shared" si="36"/>
        <v>0</v>
      </c>
      <c r="AX14" s="275">
        <f t="shared" si="37"/>
        <v>0</v>
      </c>
      <c r="AY14" s="61">
        <f t="shared" si="38"/>
        <v>0</v>
      </c>
      <c r="AZ14" s="275">
        <f t="shared" si="39"/>
        <v>0</v>
      </c>
      <c r="BA14" s="275">
        <f t="shared" si="40"/>
        <v>0</v>
      </c>
      <c r="BB14" s="64">
        <f t="shared" si="41"/>
        <v>0</v>
      </c>
      <c r="BC14" s="350">
        <v>72</v>
      </c>
      <c r="BD14" s="343">
        <f t="shared" si="42"/>
        <v>0</v>
      </c>
      <c r="BE14" s="343">
        <f t="shared" si="43"/>
        <v>2.6659999999999999</v>
      </c>
      <c r="BF14" s="344">
        <f t="shared" si="44"/>
        <v>2.6659999999999999</v>
      </c>
      <c r="BG14" s="343">
        <f t="shared" si="45"/>
        <v>0</v>
      </c>
      <c r="BH14" s="343" t="str">
        <f t="shared" si="46"/>
        <v>B-</v>
      </c>
      <c r="BI14" s="351" t="str">
        <f t="shared" si="47"/>
        <v>B-</v>
      </c>
      <c r="BJ14" s="58"/>
      <c r="BK14" s="275">
        <f t="shared" si="48"/>
        <v>0</v>
      </c>
      <c r="BL14" s="275">
        <f t="shared" si="49"/>
        <v>0</v>
      </c>
      <c r="BM14" s="61">
        <f t="shared" si="50"/>
        <v>0</v>
      </c>
      <c r="BN14" s="275">
        <f t="shared" si="51"/>
        <v>0</v>
      </c>
      <c r="BO14" s="275">
        <f t="shared" si="52"/>
        <v>0</v>
      </c>
      <c r="BP14" s="64">
        <f t="shared" si="53"/>
        <v>0</v>
      </c>
      <c r="BQ14" s="58"/>
      <c r="BR14" s="275">
        <f t="shared" si="54"/>
        <v>0</v>
      </c>
      <c r="BS14" s="275">
        <f t="shared" si="55"/>
        <v>0</v>
      </c>
      <c r="BT14" s="61">
        <f t="shared" si="56"/>
        <v>0</v>
      </c>
      <c r="BU14" s="275">
        <f t="shared" si="57"/>
        <v>0</v>
      </c>
      <c r="BV14" s="275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9.3320000000000007</v>
      </c>
      <c r="ER14" s="47">
        <f t="shared" si="120"/>
        <v>9</v>
      </c>
      <c r="ES14" s="67">
        <f t="shared" si="121"/>
        <v>27.995999999999995</v>
      </c>
      <c r="ET14" s="68">
        <f t="shared" si="122"/>
        <v>3.1110000000000002</v>
      </c>
      <c r="EU14" s="47">
        <f t="shared" si="123"/>
        <v>0</v>
      </c>
      <c r="EV14" s="47" t="str">
        <f t="shared" si="124"/>
        <v>B</v>
      </c>
      <c r="EW14" s="48" t="str">
        <f t="shared" si="125"/>
        <v>B</v>
      </c>
      <c r="EX14" s="69"/>
      <c r="EY14" s="70"/>
      <c r="EZ14" s="71"/>
      <c r="FA14" s="52"/>
    </row>
    <row r="15" spans="1:158" ht="50.1" customHeight="1">
      <c r="A15" s="53">
        <v>25</v>
      </c>
      <c r="B15" s="145" t="s">
        <v>53</v>
      </c>
      <c r="C15" s="146">
        <v>17103151</v>
      </c>
      <c r="D15" s="149" t="s">
        <v>249</v>
      </c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50">
        <v>67</v>
      </c>
      <c r="AI15" s="343">
        <f t="shared" si="24"/>
        <v>2.3330000000000002</v>
      </c>
      <c r="AJ15" s="343">
        <f t="shared" si="25"/>
        <v>0</v>
      </c>
      <c r="AK15" s="344">
        <f t="shared" si="26"/>
        <v>2.3330000000000002</v>
      </c>
      <c r="AL15" s="343" t="str">
        <f t="shared" si="27"/>
        <v>C+</v>
      </c>
      <c r="AM15" s="343">
        <f t="shared" si="28"/>
        <v>0</v>
      </c>
      <c r="AN15" s="351" t="str">
        <f t="shared" si="29"/>
        <v>C+</v>
      </c>
      <c r="AO15" s="350">
        <v>65</v>
      </c>
      <c r="AP15" s="343">
        <f t="shared" si="30"/>
        <v>2.3330000000000002</v>
      </c>
      <c r="AQ15" s="343">
        <f t="shared" si="31"/>
        <v>0</v>
      </c>
      <c r="AR15" s="344">
        <f t="shared" si="32"/>
        <v>2.3330000000000002</v>
      </c>
      <c r="AS15" s="343" t="str">
        <f t="shared" si="33"/>
        <v>C+</v>
      </c>
      <c r="AT15" s="343">
        <f t="shared" si="34"/>
        <v>0</v>
      </c>
      <c r="AU15" s="351" t="str">
        <f t="shared" si="35"/>
        <v>C+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4.6660000000000004</v>
      </c>
      <c r="ER15" s="47">
        <f t="shared" si="120"/>
        <v>6</v>
      </c>
      <c r="ES15" s="67">
        <f t="shared" si="121"/>
        <v>13.998000000000001</v>
      </c>
      <c r="ET15" s="68">
        <f t="shared" si="122"/>
        <v>2.3330000000000002</v>
      </c>
      <c r="EU15" s="47">
        <f t="shared" si="123"/>
        <v>0</v>
      </c>
      <c r="EV15" s="47" t="str">
        <f t="shared" si="124"/>
        <v>C+</v>
      </c>
      <c r="EW15" s="48" t="str">
        <f t="shared" si="125"/>
        <v>C+</v>
      </c>
      <c r="EX15" s="69"/>
      <c r="EY15" s="70"/>
      <c r="EZ15" s="71"/>
      <c r="FA15" s="52"/>
    </row>
    <row r="16" spans="1:158" ht="50.1" customHeight="1">
      <c r="A16" s="53">
        <v>26</v>
      </c>
      <c r="B16" s="145" t="s">
        <v>53</v>
      </c>
      <c r="C16" s="146">
        <v>17103152</v>
      </c>
      <c r="D16" s="149" t="s">
        <v>250</v>
      </c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350">
        <v>85</v>
      </c>
      <c r="AI16" s="343">
        <f t="shared" si="24"/>
        <v>0</v>
      </c>
      <c r="AJ16" s="343">
        <f t="shared" si="25"/>
        <v>3.6659999999999999</v>
      </c>
      <c r="AK16" s="344">
        <f t="shared" si="26"/>
        <v>3.6659999999999999</v>
      </c>
      <c r="AL16" s="343">
        <f t="shared" si="27"/>
        <v>0</v>
      </c>
      <c r="AM16" s="343" t="str">
        <f t="shared" si="28"/>
        <v>A-</v>
      </c>
      <c r="AN16" s="351" t="str">
        <f t="shared" si="29"/>
        <v>A-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350">
        <v>83</v>
      </c>
      <c r="AW16" s="343">
        <f t="shared" si="36"/>
        <v>0</v>
      </c>
      <c r="AX16" s="343">
        <f t="shared" si="37"/>
        <v>3.3330000000000002</v>
      </c>
      <c r="AY16" s="344">
        <f t="shared" si="38"/>
        <v>3.3330000000000002</v>
      </c>
      <c r="AZ16" s="343">
        <f t="shared" si="39"/>
        <v>0</v>
      </c>
      <c r="BA16" s="343" t="str">
        <f t="shared" si="40"/>
        <v>B+</v>
      </c>
      <c r="BB16" s="351" t="str">
        <f t="shared" si="41"/>
        <v>B+</v>
      </c>
      <c r="BC16" s="350">
        <v>73</v>
      </c>
      <c r="BD16" s="343">
        <f t="shared" si="42"/>
        <v>0</v>
      </c>
      <c r="BE16" s="343">
        <f t="shared" si="43"/>
        <v>2.6659999999999999</v>
      </c>
      <c r="BF16" s="344">
        <f t="shared" si="44"/>
        <v>2.6659999999999999</v>
      </c>
      <c r="BG16" s="343">
        <f t="shared" si="45"/>
        <v>0</v>
      </c>
      <c r="BH16" s="343" t="str">
        <f t="shared" si="46"/>
        <v>B-</v>
      </c>
      <c r="BI16" s="351" t="str">
        <f t="shared" si="47"/>
        <v>B-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350">
        <v>94</v>
      </c>
      <c r="BR16" s="343">
        <f t="shared" si="54"/>
        <v>0</v>
      </c>
      <c r="BS16" s="343">
        <f t="shared" si="55"/>
        <v>4</v>
      </c>
      <c r="BT16" s="344">
        <f t="shared" si="56"/>
        <v>4</v>
      </c>
      <c r="BU16" s="343">
        <f t="shared" si="57"/>
        <v>0</v>
      </c>
      <c r="BV16" s="343" t="str">
        <f t="shared" si="58"/>
        <v>A</v>
      </c>
      <c r="BW16" s="351" t="str">
        <f t="shared" si="59"/>
        <v>A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13.665000000000001</v>
      </c>
      <c r="ER16" s="47">
        <f t="shared" si="120"/>
        <v>12</v>
      </c>
      <c r="ES16" s="67">
        <f t="shared" si="121"/>
        <v>40.994999999999997</v>
      </c>
      <c r="ET16" s="68">
        <f t="shared" si="122"/>
        <v>3.4159999999999999</v>
      </c>
      <c r="EU16" s="47">
        <f t="shared" si="123"/>
        <v>0</v>
      </c>
      <c r="EV16" s="47" t="str">
        <f t="shared" si="124"/>
        <v>B+</v>
      </c>
      <c r="EW16" s="48" t="str">
        <f t="shared" si="125"/>
        <v>B+</v>
      </c>
      <c r="EX16" s="69"/>
      <c r="EY16" s="70"/>
      <c r="EZ16" s="71"/>
      <c r="FA16" s="52"/>
    </row>
    <row r="17" spans="1:157" ht="50.1" customHeight="1">
      <c r="A17" s="53">
        <v>27</v>
      </c>
      <c r="B17" s="145" t="s">
        <v>53</v>
      </c>
      <c r="C17" s="146">
        <v>17103153</v>
      </c>
      <c r="D17" s="149" t="s">
        <v>251</v>
      </c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350">
        <v>82</v>
      </c>
      <c r="N17" s="343">
        <f t="shared" si="6"/>
        <v>0</v>
      </c>
      <c r="O17" s="343">
        <f t="shared" si="7"/>
        <v>3.3330000000000002</v>
      </c>
      <c r="P17" s="344">
        <f t="shared" si="8"/>
        <v>3.3330000000000002</v>
      </c>
      <c r="Q17" s="343">
        <f t="shared" si="9"/>
        <v>0</v>
      </c>
      <c r="R17" s="343" t="str">
        <f t="shared" si="10"/>
        <v>B+</v>
      </c>
      <c r="S17" s="351" t="str">
        <f t="shared" si="11"/>
        <v>B+</v>
      </c>
      <c r="T17" s="294"/>
      <c r="U17" s="295">
        <f t="shared" si="12"/>
        <v>0</v>
      </c>
      <c r="V17" s="295">
        <f t="shared" si="13"/>
        <v>0</v>
      </c>
      <c r="W17" s="296">
        <f t="shared" si="14"/>
        <v>0</v>
      </c>
      <c r="X17" s="295">
        <f t="shared" si="15"/>
        <v>0</v>
      </c>
      <c r="Y17" s="295">
        <f t="shared" si="16"/>
        <v>0</v>
      </c>
      <c r="Z17" s="297">
        <f t="shared" si="17"/>
        <v>0</v>
      </c>
      <c r="AA17" s="350">
        <v>92</v>
      </c>
      <c r="AB17" s="343">
        <f t="shared" si="18"/>
        <v>0</v>
      </c>
      <c r="AC17" s="343">
        <f t="shared" si="19"/>
        <v>4</v>
      </c>
      <c r="AD17" s="344">
        <f t="shared" si="20"/>
        <v>4</v>
      </c>
      <c r="AE17" s="343">
        <f t="shared" si="21"/>
        <v>0</v>
      </c>
      <c r="AF17" s="343" t="str">
        <f t="shared" si="22"/>
        <v>A</v>
      </c>
      <c r="AG17" s="351" t="str">
        <f t="shared" si="23"/>
        <v>A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7.3330000000000002</v>
      </c>
      <c r="ER17" s="47">
        <f t="shared" si="120"/>
        <v>6</v>
      </c>
      <c r="ES17" s="67">
        <f t="shared" si="121"/>
        <v>21.999000000000002</v>
      </c>
      <c r="ET17" s="68">
        <f t="shared" si="122"/>
        <v>3.6669999999999998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>
      <c r="A18" s="53">
        <v>28</v>
      </c>
      <c r="B18" s="145" t="s">
        <v>53</v>
      </c>
      <c r="C18" s="146">
        <v>17103154</v>
      </c>
      <c r="D18" s="149" t="s">
        <v>252</v>
      </c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50">
        <v>86</v>
      </c>
      <c r="BD18" s="343">
        <f t="shared" si="42"/>
        <v>0</v>
      </c>
      <c r="BE18" s="343">
        <f t="shared" si="43"/>
        <v>3.6659999999999999</v>
      </c>
      <c r="BF18" s="344">
        <f t="shared" si="44"/>
        <v>3.6659999999999999</v>
      </c>
      <c r="BG18" s="343">
        <f t="shared" si="45"/>
        <v>0</v>
      </c>
      <c r="BH18" s="343" t="str">
        <f t="shared" si="46"/>
        <v>A-</v>
      </c>
      <c r="BI18" s="351" t="str">
        <f t="shared" si="47"/>
        <v>A-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350">
        <v>65</v>
      </c>
      <c r="BR18" s="343">
        <f t="shared" si="54"/>
        <v>2.3330000000000002</v>
      </c>
      <c r="BS18" s="343">
        <f t="shared" si="55"/>
        <v>0</v>
      </c>
      <c r="BT18" s="344">
        <f t="shared" si="56"/>
        <v>2.3330000000000002</v>
      </c>
      <c r="BU18" s="343" t="str">
        <f t="shared" si="57"/>
        <v>C+</v>
      </c>
      <c r="BV18" s="343">
        <f t="shared" si="58"/>
        <v>0</v>
      </c>
      <c r="BW18" s="351" t="str">
        <f t="shared" si="59"/>
        <v>C+</v>
      </c>
      <c r="BX18" s="350">
        <v>71</v>
      </c>
      <c r="BY18" s="343">
        <f t="shared" si="60"/>
        <v>0</v>
      </c>
      <c r="BZ18" s="343">
        <f t="shared" si="61"/>
        <v>2.6659999999999999</v>
      </c>
      <c r="CA18" s="344">
        <f t="shared" si="62"/>
        <v>2.6659999999999999</v>
      </c>
      <c r="CB18" s="343">
        <f t="shared" si="63"/>
        <v>0</v>
      </c>
      <c r="CC18" s="343" t="str">
        <f t="shared" si="64"/>
        <v>B-</v>
      </c>
      <c r="CD18" s="351" t="str">
        <f t="shared" si="65"/>
        <v>B-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8.6650000000000009</v>
      </c>
      <c r="ER18" s="47">
        <f t="shared" si="120"/>
        <v>9</v>
      </c>
      <c r="ES18" s="67">
        <f t="shared" si="121"/>
        <v>25.994999999999997</v>
      </c>
      <c r="ET18" s="68">
        <f t="shared" si="122"/>
        <v>2.8879999999999999</v>
      </c>
      <c r="EU18" s="47">
        <f t="shared" si="123"/>
        <v>0</v>
      </c>
      <c r="EV18" s="47" t="str">
        <f t="shared" si="124"/>
        <v>B-</v>
      </c>
      <c r="EW18" s="48" t="str">
        <f t="shared" si="125"/>
        <v>B-</v>
      </c>
      <c r="EX18" s="69"/>
      <c r="EY18" s="70"/>
      <c r="EZ18" s="71"/>
      <c r="FA18" s="52"/>
    </row>
    <row r="19" spans="1:157" ht="50.1" customHeight="1">
      <c r="A19" s="53">
        <v>29</v>
      </c>
      <c r="B19" s="145" t="s">
        <v>53</v>
      </c>
      <c r="C19" s="146">
        <v>17103155</v>
      </c>
      <c r="D19" s="149" t="s">
        <v>253</v>
      </c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350">
        <v>70</v>
      </c>
      <c r="U19" s="343">
        <f t="shared" si="12"/>
        <v>0</v>
      </c>
      <c r="V19" s="343">
        <f t="shared" si="13"/>
        <v>2.6659999999999999</v>
      </c>
      <c r="W19" s="344">
        <f t="shared" si="14"/>
        <v>2.6659999999999999</v>
      </c>
      <c r="X19" s="343">
        <f t="shared" si="15"/>
        <v>0</v>
      </c>
      <c r="Y19" s="343" t="str">
        <f t="shared" si="16"/>
        <v>B-</v>
      </c>
      <c r="Z19" s="351" t="str">
        <f t="shared" si="17"/>
        <v>B-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2.6659999999999999</v>
      </c>
      <c r="ER19" s="47">
        <f t="shared" si="120"/>
        <v>3</v>
      </c>
      <c r="ES19" s="67">
        <f t="shared" si="121"/>
        <v>7.9979999999999993</v>
      </c>
      <c r="ET19" s="68">
        <f t="shared" si="122"/>
        <v>2.6659999999999999</v>
      </c>
      <c r="EU19" s="47">
        <f t="shared" si="123"/>
        <v>0</v>
      </c>
      <c r="EV19" s="47" t="str">
        <f t="shared" si="124"/>
        <v>B-</v>
      </c>
      <c r="EW19" s="48" t="str">
        <f t="shared" si="125"/>
        <v>B-</v>
      </c>
      <c r="EX19" s="69"/>
      <c r="EY19" s="70"/>
      <c r="EZ19" s="71"/>
      <c r="FA19" s="52"/>
    </row>
    <row r="20" spans="1:157" ht="50.1" customHeight="1" thickBot="1">
      <c r="A20" s="53">
        <v>30</v>
      </c>
      <c r="B20" s="145" t="s">
        <v>53</v>
      </c>
      <c r="C20" s="146">
        <v>17103156</v>
      </c>
      <c r="D20" s="149" t="s">
        <v>254</v>
      </c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350">
        <v>77</v>
      </c>
      <c r="U20" s="343">
        <f t="shared" si="12"/>
        <v>0</v>
      </c>
      <c r="V20" s="343">
        <f t="shared" si="13"/>
        <v>3</v>
      </c>
      <c r="W20" s="344">
        <f t="shared" si="14"/>
        <v>3</v>
      </c>
      <c r="X20" s="343">
        <f t="shared" si="15"/>
        <v>0</v>
      </c>
      <c r="Y20" s="343" t="str">
        <f t="shared" si="16"/>
        <v>B</v>
      </c>
      <c r="Z20" s="351" t="str">
        <f t="shared" si="17"/>
        <v>B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350">
        <v>82</v>
      </c>
      <c r="AI20" s="343">
        <f t="shared" si="24"/>
        <v>0</v>
      </c>
      <c r="AJ20" s="343">
        <f t="shared" si="25"/>
        <v>3.3330000000000002</v>
      </c>
      <c r="AK20" s="344">
        <f t="shared" si="26"/>
        <v>3.3330000000000002</v>
      </c>
      <c r="AL20" s="343">
        <f t="shared" si="27"/>
        <v>0</v>
      </c>
      <c r="AM20" s="343" t="str">
        <f t="shared" si="28"/>
        <v>B+</v>
      </c>
      <c r="AN20" s="351" t="str">
        <f t="shared" si="29"/>
        <v>B+</v>
      </c>
      <c r="AO20" s="358">
        <v>84</v>
      </c>
      <c r="AP20" s="359">
        <f t="shared" si="30"/>
        <v>0</v>
      </c>
      <c r="AQ20" s="359">
        <f t="shared" si="31"/>
        <v>3.3330000000000002</v>
      </c>
      <c r="AR20" s="360">
        <f t="shared" si="32"/>
        <v>3.3330000000000002</v>
      </c>
      <c r="AS20" s="359">
        <f t="shared" si="33"/>
        <v>0</v>
      </c>
      <c r="AT20" s="359" t="str">
        <f t="shared" si="34"/>
        <v>B+</v>
      </c>
      <c r="AU20" s="361" t="str">
        <f t="shared" si="35"/>
        <v>B+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9.6660000000000004</v>
      </c>
      <c r="ER20" s="47">
        <f t="shared" si="120"/>
        <v>9</v>
      </c>
      <c r="ES20" s="67">
        <f t="shared" si="121"/>
        <v>28.998000000000005</v>
      </c>
      <c r="ET20" s="68">
        <f t="shared" si="122"/>
        <v>3.222</v>
      </c>
      <c r="EU20" s="47">
        <f t="shared" si="123"/>
        <v>0</v>
      </c>
      <c r="EV20" s="47" t="str">
        <f t="shared" si="124"/>
        <v>B</v>
      </c>
      <c r="EW20" s="48" t="str">
        <f t="shared" si="125"/>
        <v>B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8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7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FB26"/>
  <sheetViews>
    <sheetView showZeros="0" rightToLeft="1" view="pageBreakPreview" topLeftCell="A5" zoomScale="35" zoomScaleNormal="50" zoomScaleSheetLayoutView="35" workbookViewId="0">
      <pane xSplit="6150" ySplit="5055" topLeftCell="F17" activePane="bottomRight"/>
      <selection pane="topRight" activeCell="F1" sqref="F1"/>
      <selection pane="bottomLeft" activeCell="A6" sqref="A6"/>
      <selection pane="bottomRight" activeCell="BM14" sqref="BM14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98.140625" style="91" customWidth="1"/>
    <col min="5" max="5" width="25.85546875" style="91" hidden="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1203703</v>
      </c>
      <c r="U2" s="392"/>
      <c r="V2" s="392"/>
      <c r="W2" s="392"/>
      <c r="X2" s="392"/>
      <c r="Y2" s="392"/>
      <c r="Z2" s="393"/>
      <c r="AA2" s="391">
        <v>1203704</v>
      </c>
      <c r="AB2" s="392"/>
      <c r="AC2" s="392"/>
      <c r="AD2" s="392"/>
      <c r="AE2" s="392"/>
      <c r="AF2" s="392"/>
      <c r="AG2" s="393"/>
      <c r="AH2" s="391">
        <v>1203705</v>
      </c>
      <c r="AI2" s="392"/>
      <c r="AJ2" s="392"/>
      <c r="AK2" s="392"/>
      <c r="AL2" s="392"/>
      <c r="AM2" s="392"/>
      <c r="AN2" s="393"/>
      <c r="AO2" s="391">
        <v>1203706</v>
      </c>
      <c r="AP2" s="392"/>
      <c r="AQ2" s="392"/>
      <c r="AR2" s="392"/>
      <c r="AS2" s="392"/>
      <c r="AT2" s="392"/>
      <c r="AU2" s="393"/>
      <c r="AV2" s="391">
        <v>1203751</v>
      </c>
      <c r="AW2" s="392"/>
      <c r="AX2" s="392"/>
      <c r="AY2" s="392"/>
      <c r="AZ2" s="392"/>
      <c r="BA2" s="392"/>
      <c r="BB2" s="393"/>
      <c r="BC2" s="391">
        <v>1203752</v>
      </c>
      <c r="BD2" s="392"/>
      <c r="BE2" s="392"/>
      <c r="BF2" s="392"/>
      <c r="BG2" s="392"/>
      <c r="BH2" s="392"/>
      <c r="BI2" s="393"/>
      <c r="BJ2" s="391">
        <v>1203753</v>
      </c>
      <c r="BK2" s="392"/>
      <c r="BL2" s="392"/>
      <c r="BM2" s="392"/>
      <c r="BN2" s="392"/>
      <c r="BO2" s="392"/>
      <c r="BP2" s="393"/>
      <c r="BQ2" s="391">
        <v>1204752</v>
      </c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14.75" customHeight="1" thickTop="1" thickBot="1">
      <c r="A3" s="434"/>
      <c r="B3" s="437"/>
      <c r="C3" s="440"/>
      <c r="D3" s="432" t="s">
        <v>6</v>
      </c>
      <c r="E3" s="443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412</v>
      </c>
      <c r="U3" s="512"/>
      <c r="V3" s="512"/>
      <c r="W3" s="512"/>
      <c r="X3" s="512"/>
      <c r="Y3" s="512"/>
      <c r="Z3" s="513"/>
      <c r="AA3" s="511" t="s">
        <v>413</v>
      </c>
      <c r="AB3" s="512"/>
      <c r="AC3" s="512"/>
      <c r="AD3" s="512"/>
      <c r="AE3" s="512"/>
      <c r="AF3" s="512"/>
      <c r="AG3" s="513"/>
      <c r="AH3" s="511" t="s">
        <v>414</v>
      </c>
      <c r="AI3" s="512"/>
      <c r="AJ3" s="512"/>
      <c r="AK3" s="512"/>
      <c r="AL3" s="512"/>
      <c r="AM3" s="512"/>
      <c r="AN3" s="513"/>
      <c r="AO3" s="511" t="s">
        <v>415</v>
      </c>
      <c r="AP3" s="512"/>
      <c r="AQ3" s="512"/>
      <c r="AR3" s="512"/>
      <c r="AS3" s="512"/>
      <c r="AT3" s="512"/>
      <c r="AU3" s="513"/>
      <c r="AV3" s="511" t="s">
        <v>416</v>
      </c>
      <c r="AW3" s="512"/>
      <c r="AX3" s="512"/>
      <c r="AY3" s="512"/>
      <c r="AZ3" s="512"/>
      <c r="BA3" s="512"/>
      <c r="BB3" s="513"/>
      <c r="BC3" s="511" t="s">
        <v>419</v>
      </c>
      <c r="BD3" s="512"/>
      <c r="BE3" s="512"/>
      <c r="BF3" s="512"/>
      <c r="BG3" s="512"/>
      <c r="BH3" s="512"/>
      <c r="BI3" s="513"/>
      <c r="BJ3" s="514" t="s">
        <v>417</v>
      </c>
      <c r="BK3" s="515"/>
      <c r="BL3" s="515"/>
      <c r="BM3" s="515"/>
      <c r="BN3" s="515"/>
      <c r="BO3" s="515"/>
      <c r="BP3" s="516"/>
      <c r="BQ3" s="514" t="s">
        <v>389</v>
      </c>
      <c r="BR3" s="515"/>
      <c r="BS3" s="515"/>
      <c r="BT3" s="515"/>
      <c r="BU3" s="515"/>
      <c r="BV3" s="515"/>
      <c r="BW3" s="516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374" t="s">
        <v>8</v>
      </c>
      <c r="J4" s="9"/>
      <c r="K4" s="10"/>
      <c r="L4" s="376" t="s">
        <v>9</v>
      </c>
      <c r="M4" s="13" t="s">
        <v>7</v>
      </c>
      <c r="N4" s="14"/>
      <c r="O4" s="14"/>
      <c r="P4" s="374" t="s">
        <v>8</v>
      </c>
      <c r="Q4" s="12"/>
      <c r="R4" s="12"/>
      <c r="S4" s="376" t="s">
        <v>9</v>
      </c>
      <c r="T4" s="13" t="s">
        <v>7</v>
      </c>
      <c r="U4" s="14"/>
      <c r="V4" s="14"/>
      <c r="W4" s="374" t="s">
        <v>8</v>
      </c>
      <c r="X4" s="12"/>
      <c r="Y4" s="12"/>
      <c r="Z4" s="376" t="s">
        <v>9</v>
      </c>
      <c r="AA4" s="13" t="s">
        <v>7</v>
      </c>
      <c r="AB4" s="14"/>
      <c r="AC4" s="14"/>
      <c r="AD4" s="374" t="s">
        <v>8</v>
      </c>
      <c r="AE4" s="12"/>
      <c r="AF4" s="12"/>
      <c r="AG4" s="376" t="s">
        <v>9</v>
      </c>
      <c r="AH4" s="13" t="s">
        <v>7</v>
      </c>
      <c r="AI4" s="14"/>
      <c r="AJ4" s="14"/>
      <c r="AK4" s="374" t="s">
        <v>8</v>
      </c>
      <c r="AL4" s="12"/>
      <c r="AM4" s="12"/>
      <c r="AN4" s="376" t="s">
        <v>9</v>
      </c>
      <c r="AO4" s="13" t="s">
        <v>7</v>
      </c>
      <c r="AP4" s="14"/>
      <c r="AQ4" s="14"/>
      <c r="AR4" s="374" t="s">
        <v>8</v>
      </c>
      <c r="AS4" s="12"/>
      <c r="AT4" s="12"/>
      <c r="AU4" s="376" t="s">
        <v>9</v>
      </c>
      <c r="AV4" s="13" t="s">
        <v>7</v>
      </c>
      <c r="AW4" s="14"/>
      <c r="AX4" s="14"/>
      <c r="AY4" s="374" t="s">
        <v>8</v>
      </c>
      <c r="AZ4" s="12"/>
      <c r="BA4" s="12"/>
      <c r="BB4" s="376" t="s">
        <v>9</v>
      </c>
      <c r="BC4" s="13" t="s">
        <v>7</v>
      </c>
      <c r="BD4" s="14"/>
      <c r="BE4" s="14"/>
      <c r="BF4" s="374" t="s">
        <v>8</v>
      </c>
      <c r="BG4" s="12"/>
      <c r="BH4" s="12"/>
      <c r="BI4" s="376" t="s">
        <v>9</v>
      </c>
      <c r="BJ4" s="13" t="s">
        <v>7</v>
      </c>
      <c r="BK4" s="14"/>
      <c r="BL4" s="14"/>
      <c r="BM4" s="374" t="s">
        <v>8</v>
      </c>
      <c r="BN4" s="12"/>
      <c r="BO4" s="12"/>
      <c r="BP4" s="376" t="s">
        <v>9</v>
      </c>
      <c r="BQ4" s="13" t="s">
        <v>7</v>
      </c>
      <c r="BR4" s="14"/>
      <c r="BS4" s="14"/>
      <c r="BT4" s="374" t="s">
        <v>8</v>
      </c>
      <c r="BU4" s="12"/>
      <c r="BV4" s="12"/>
      <c r="BW4" s="376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490" t="s">
        <v>11</v>
      </c>
      <c r="EU4" s="120"/>
      <c r="EV4" s="120"/>
      <c r="EW4" s="492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21">
        <v>100</v>
      </c>
      <c r="G5" s="99"/>
      <c r="H5" s="100"/>
      <c r="I5" s="375"/>
      <c r="J5" s="23"/>
      <c r="K5" s="24"/>
      <c r="L5" s="377"/>
      <c r="M5" s="121">
        <v>100</v>
      </c>
      <c r="N5" s="28"/>
      <c r="O5" s="28"/>
      <c r="P5" s="375"/>
      <c r="Q5" s="26"/>
      <c r="R5" s="26"/>
      <c r="S5" s="377"/>
      <c r="T5" s="121">
        <v>100</v>
      </c>
      <c r="U5" s="28"/>
      <c r="V5" s="28"/>
      <c r="W5" s="375"/>
      <c r="X5" s="26"/>
      <c r="Y5" s="26"/>
      <c r="Z5" s="377"/>
      <c r="AA5" s="121">
        <v>100</v>
      </c>
      <c r="AB5" s="28"/>
      <c r="AC5" s="28"/>
      <c r="AD5" s="375"/>
      <c r="AE5" s="26"/>
      <c r="AF5" s="26"/>
      <c r="AG5" s="377"/>
      <c r="AH5" s="121">
        <v>100</v>
      </c>
      <c r="AI5" s="28"/>
      <c r="AJ5" s="28"/>
      <c r="AK5" s="375"/>
      <c r="AL5" s="26"/>
      <c r="AM5" s="26"/>
      <c r="AN5" s="377"/>
      <c r="AO5" s="121">
        <v>100</v>
      </c>
      <c r="AP5" s="28"/>
      <c r="AQ5" s="28"/>
      <c r="AR5" s="375"/>
      <c r="AS5" s="26"/>
      <c r="AT5" s="26"/>
      <c r="AU5" s="377"/>
      <c r="AV5" s="121">
        <v>100</v>
      </c>
      <c r="AW5" s="28"/>
      <c r="AX5" s="28"/>
      <c r="AY5" s="375"/>
      <c r="AZ5" s="26"/>
      <c r="BA5" s="26"/>
      <c r="BB5" s="377"/>
      <c r="BC5" s="121">
        <v>100</v>
      </c>
      <c r="BD5" s="28"/>
      <c r="BE5" s="28"/>
      <c r="BF5" s="375"/>
      <c r="BG5" s="26"/>
      <c r="BH5" s="26"/>
      <c r="BI5" s="377"/>
      <c r="BJ5" s="121">
        <v>100</v>
      </c>
      <c r="BK5" s="28"/>
      <c r="BL5" s="28"/>
      <c r="BM5" s="375"/>
      <c r="BN5" s="26"/>
      <c r="BO5" s="26"/>
      <c r="BP5" s="377"/>
      <c r="BQ5" s="121">
        <v>100</v>
      </c>
      <c r="BR5" s="28"/>
      <c r="BS5" s="28"/>
      <c r="BT5" s="375"/>
      <c r="BU5" s="26"/>
      <c r="BV5" s="26"/>
      <c r="BW5" s="494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491"/>
      <c r="EU5" s="122"/>
      <c r="EV5" s="122"/>
      <c r="EW5" s="493"/>
      <c r="EX5" s="402"/>
      <c r="EY5" s="405"/>
      <c r="EZ5" s="386"/>
      <c r="FA5" s="389"/>
    </row>
    <row r="6" spans="1:158" ht="50.1" customHeight="1" thickTop="1">
      <c r="A6" s="53">
        <v>31</v>
      </c>
      <c r="B6" s="145" t="s">
        <v>53</v>
      </c>
      <c r="C6" s="146">
        <v>17103158</v>
      </c>
      <c r="D6" s="149" t="s">
        <v>255</v>
      </c>
      <c r="E6" s="34"/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14">
        <v>60</v>
      </c>
      <c r="U6" s="315">
        <f t="shared" ref="U6:U25" si="12">IF(T6=0,0,IF(T6&lt;40,0,IF(T6&lt;50,1,IF(T6&lt;55,1.333,IF(T6&lt;60,1.666,IF(T6&lt;65,2,IF(T6&lt;70,2.333,IF(T6&gt;=70,0))))))))</f>
        <v>2</v>
      </c>
      <c r="V6" s="315">
        <f t="shared" ref="V6:V25" si="13">IF(T6=0,0,IF(T6&lt;70,0,IF(T6&lt;75,2.666,IF(T6&lt;80,3,IF(T6&lt;85,3.333,IF(T6&lt;90,3.666,IF(T6&lt;=100,4)))))))</f>
        <v>0</v>
      </c>
      <c r="W6" s="316">
        <f t="shared" ref="W6:W25" si="14">IF(U6=0,V6,U6)</f>
        <v>2</v>
      </c>
      <c r="X6" s="315" t="str">
        <f t="shared" ref="X6:X25" si="15">IF(T6=0,0,IF(T6&lt;40,"F",IF(T6&lt;50,"D",IF(T6&lt;55,"D+",IF(T6&lt;60,"C-",IF(T6&lt;65,"C",IF(T6&lt;70,"C+",IF(T6&gt;=70,0))))))))</f>
        <v>C</v>
      </c>
      <c r="Y6" s="315">
        <f t="shared" ref="Y6:Y25" si="16">IF(T6=0,0,IF(T6&lt;70,0,IF(T6&lt;75,"B-",IF(T6&lt;80,"B",IF(T6&lt;85,"B+",IF(T6&lt;90,"A-",IF(T6&lt;=100,"A")))))))</f>
        <v>0</v>
      </c>
      <c r="Z6" s="317" t="str">
        <f t="shared" ref="Z6:Z25" si="17">IF(X6=0,Y6,X6)</f>
        <v>C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14">
        <v>34</v>
      </c>
      <c r="AP6" s="315">
        <f t="shared" ref="AP6:AP25" si="30">IF(AO6=0,0,IF(AO6&lt;40,0,IF(AO6&lt;50,1,IF(AO6&lt;55,1.333,IF(AO6&lt;60,1.666,IF(AO6&lt;65,2,IF(AO6&lt;70,2.333,IF(AO6&gt;=70,0))))))))</f>
        <v>0</v>
      </c>
      <c r="AQ6" s="315">
        <f t="shared" ref="AQ6:AQ25" si="31">IF(AO6=0,0,IF(AO6&lt;70,0,IF(AO6&lt;75,2.666,IF(AO6&lt;80,3,IF(AO6&lt;85,3.333,IF(AO6&lt;90,3.666,IF(AO6&lt;=100,4)))))))</f>
        <v>0</v>
      </c>
      <c r="AR6" s="316">
        <f t="shared" ref="AR6:AR25" si="32">IF(AP6=0,AQ6,AP6)</f>
        <v>0</v>
      </c>
      <c r="AS6" s="315" t="str">
        <f t="shared" ref="AS6:AS25" si="33">IF(AO6=0,0,IF(AO6&lt;40,"F",IF(AO6&lt;50,"D",IF(AO6&lt;55,"D+",IF(AO6&lt;60,"C-",IF(AO6&lt;65,"C",IF(AO6&lt;70,"C+",IF(AO6&gt;=70,0))))))))</f>
        <v>F</v>
      </c>
      <c r="AT6" s="315">
        <f t="shared" ref="AT6:AT25" si="34">IF(AO6=0,0,IF(AO6&lt;70,0,IF(AO6&lt;75,"B-",IF(AO6&lt;80,"B",IF(AO6&lt;85,"B+",IF(AO6&lt;90,"A-",IF(AO6&lt;=100,"A")))))))</f>
        <v>0</v>
      </c>
      <c r="AU6" s="317" t="str">
        <f t="shared" ref="AU6:AU25" si="35">IF(AS6=0,AT6,AS6)</f>
        <v>F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14">
        <v>69</v>
      </c>
      <c r="BK6" s="315">
        <f t="shared" ref="BK6:BK25" si="48">IF(BJ6=0,0,IF(BJ6&lt;40,0,IF(BJ6&lt;50,1,IF(BJ6&lt;55,1.333,IF(BJ6&lt;60,1.666,IF(BJ6&lt;65,2,IF(BJ6&lt;70,2.333,IF(BJ6&gt;=70,0))))))))</f>
        <v>2.3330000000000002</v>
      </c>
      <c r="BL6" s="315">
        <f t="shared" ref="BL6:BL25" si="49">IF(BJ6=0,0,IF(BJ6&lt;70,0,IF(BJ6&lt;75,2.666,IF(BJ6&lt;80,3,IF(BJ6&lt;85,3.333,IF(BJ6&lt;90,3.666,IF(BJ6&lt;=100,4)))))))</f>
        <v>0</v>
      </c>
      <c r="BM6" s="316">
        <f t="shared" ref="BM6:BM25" si="50">IF(BK6=0,BL6,BK6)</f>
        <v>2.3330000000000002</v>
      </c>
      <c r="BN6" s="315" t="str">
        <f t="shared" ref="BN6:BN25" si="51">IF(BJ6=0,0,IF(BJ6&lt;40,"F",IF(BJ6&lt;50,"D",IF(BJ6&lt;55,"D+",IF(BJ6&lt;60,"C-",IF(BJ6&lt;65,"C",IF(BJ6&lt;70,"C+",IF(BJ6&gt;=70,0))))))))</f>
        <v>C+</v>
      </c>
      <c r="BO6" s="315">
        <f t="shared" ref="BO6:BO25" si="52">IF(BJ6=0,0,IF(BJ6&lt;70,0,IF(BJ6&lt;75,"B-",IF(BJ6&lt;80,"B",IF(BJ6&lt;85,"B+",IF(BJ6&lt;90,"A-",IF(BJ6&lt;=100,"A")))))))</f>
        <v>0</v>
      </c>
      <c r="BP6" s="317" t="str">
        <f t="shared" ref="BP6:BP25" si="53">IF(BN6=0,BO6,BN6)</f>
        <v>C+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4.3330000000000002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12.999000000000001</v>
      </c>
      <c r="ET6" s="46">
        <f t="shared" ref="ET6:ET25" si="122">IF((ES6=0),0,(ROUND((ES6/ER6),3)))</f>
        <v>1.444</v>
      </c>
      <c r="EU6" s="47" t="str">
        <f t="shared" ref="EU6:EU25" si="123">IF(ER6=0,0,IF(ET6&lt;=0,"F",IF(ET6&lt;1,"F",IF(ET6&lt;1.333,"D",IF(ET6&lt;1.666,"D+",IF(ET6&lt;2,"C-",IF(ET6&lt;2.333,"C",IF(ET6&gt;=2.333,0))))))))</f>
        <v>D+</v>
      </c>
      <c r="EV6" s="47">
        <f t="shared" ref="EV6:EV25" si="124">IF(ER6=0,0,IF(ET6&lt;2.333,0,IF(ET6&lt;2.666,"C+",IF(ET6&lt;3,"B-",IF(ET6&lt;3.333,"B",IF(ET6&lt;3.666,"B+",IF(ET6&lt;4,"A-",IF(ET6=4,"A"))))))))</f>
        <v>0</v>
      </c>
      <c r="EW6" s="48" t="str">
        <f t="shared" ref="EW6:EW25" si="125">IF((ER6=0),0,IF(EU6=0,EV6,EU6))</f>
        <v>D+</v>
      </c>
      <c r="EX6" s="49"/>
      <c r="EY6" s="50"/>
      <c r="EZ6" s="51"/>
      <c r="FA6" s="52"/>
    </row>
    <row r="7" spans="1:158" ht="50.1" customHeight="1">
      <c r="A7" s="53">
        <v>32</v>
      </c>
      <c r="B7" s="145" t="s">
        <v>53</v>
      </c>
      <c r="C7" s="146">
        <v>17103159</v>
      </c>
      <c r="D7" s="149" t="s">
        <v>256</v>
      </c>
      <c r="E7" s="57"/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310">
        <v>60</v>
      </c>
      <c r="U7" s="311">
        <f t="shared" si="12"/>
        <v>2</v>
      </c>
      <c r="V7" s="311">
        <f t="shared" si="13"/>
        <v>0</v>
      </c>
      <c r="W7" s="312">
        <f t="shared" si="14"/>
        <v>2</v>
      </c>
      <c r="X7" s="311" t="str">
        <f t="shared" si="15"/>
        <v>C</v>
      </c>
      <c r="Y7" s="311">
        <f t="shared" si="16"/>
        <v>0</v>
      </c>
      <c r="Z7" s="313" t="str">
        <f t="shared" si="17"/>
        <v>C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310">
        <v>72</v>
      </c>
      <c r="AI7" s="311">
        <f t="shared" si="24"/>
        <v>0</v>
      </c>
      <c r="AJ7" s="311">
        <f t="shared" si="25"/>
        <v>2.6659999999999999</v>
      </c>
      <c r="AK7" s="312">
        <f t="shared" si="26"/>
        <v>2.6659999999999999</v>
      </c>
      <c r="AL7" s="311">
        <f t="shared" si="27"/>
        <v>0</v>
      </c>
      <c r="AM7" s="311" t="str">
        <f t="shared" si="28"/>
        <v>B-</v>
      </c>
      <c r="AN7" s="313" t="str">
        <f t="shared" si="29"/>
        <v>B-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4.6660000000000004</v>
      </c>
      <c r="ER7" s="47">
        <f t="shared" si="120"/>
        <v>6</v>
      </c>
      <c r="ES7" s="67">
        <f t="shared" si="121"/>
        <v>13.997999999999999</v>
      </c>
      <c r="ET7" s="68">
        <f t="shared" si="122"/>
        <v>2.3330000000000002</v>
      </c>
      <c r="EU7" s="47">
        <f t="shared" si="123"/>
        <v>0</v>
      </c>
      <c r="EV7" s="47" t="str">
        <f t="shared" si="124"/>
        <v>C+</v>
      </c>
      <c r="EW7" s="48" t="str">
        <f t="shared" si="125"/>
        <v>C+</v>
      </c>
      <c r="EX7" s="69"/>
      <c r="EY7" s="70"/>
      <c r="EZ7" s="71"/>
      <c r="FA7" s="52"/>
      <c r="FB7" s="72"/>
    </row>
    <row r="8" spans="1:158" ht="50.1" customHeight="1">
      <c r="A8" s="53">
        <v>33</v>
      </c>
      <c r="B8" s="145" t="s">
        <v>53</v>
      </c>
      <c r="C8" s="146">
        <v>17103160</v>
      </c>
      <c r="D8" s="149" t="s">
        <v>257</v>
      </c>
      <c r="E8" s="57"/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310">
        <v>60</v>
      </c>
      <c r="N8" s="311">
        <f t="shared" si="6"/>
        <v>2</v>
      </c>
      <c r="O8" s="311">
        <f t="shared" si="7"/>
        <v>0</v>
      </c>
      <c r="P8" s="312">
        <f t="shared" si="8"/>
        <v>2</v>
      </c>
      <c r="Q8" s="311" t="str">
        <f t="shared" si="9"/>
        <v>C</v>
      </c>
      <c r="R8" s="311">
        <f t="shared" si="10"/>
        <v>0</v>
      </c>
      <c r="S8" s="313" t="str">
        <f t="shared" si="11"/>
        <v>C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310">
        <v>66</v>
      </c>
      <c r="BK8" s="311">
        <f t="shared" si="48"/>
        <v>2.3330000000000002</v>
      </c>
      <c r="BL8" s="311">
        <f t="shared" si="49"/>
        <v>0</v>
      </c>
      <c r="BM8" s="312">
        <f t="shared" si="50"/>
        <v>2.3330000000000002</v>
      </c>
      <c r="BN8" s="311" t="str">
        <f t="shared" si="51"/>
        <v>C+</v>
      </c>
      <c r="BO8" s="311">
        <f t="shared" si="52"/>
        <v>0</v>
      </c>
      <c r="BP8" s="313" t="str">
        <f t="shared" si="53"/>
        <v>C+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4.3330000000000002</v>
      </c>
      <c r="ER8" s="47">
        <f t="shared" si="120"/>
        <v>6</v>
      </c>
      <c r="ES8" s="67">
        <f t="shared" si="121"/>
        <v>12.999000000000001</v>
      </c>
      <c r="ET8" s="68">
        <f t="shared" si="122"/>
        <v>2.1669999999999998</v>
      </c>
      <c r="EU8" s="47" t="str">
        <f t="shared" si="123"/>
        <v>C</v>
      </c>
      <c r="EV8" s="47">
        <f t="shared" si="124"/>
        <v>0</v>
      </c>
      <c r="EW8" s="48" t="str">
        <f t="shared" si="125"/>
        <v>C</v>
      </c>
      <c r="EX8" s="69"/>
      <c r="EY8" s="70"/>
      <c r="EZ8" s="71"/>
      <c r="FA8" s="52"/>
    </row>
    <row r="9" spans="1:158" ht="50.1" customHeight="1">
      <c r="A9" s="53">
        <v>34</v>
      </c>
      <c r="B9" s="145" t="s">
        <v>53</v>
      </c>
      <c r="C9" s="146">
        <v>17103161</v>
      </c>
      <c r="D9" s="149" t="s">
        <v>258</v>
      </c>
      <c r="E9" s="57"/>
      <c r="F9" s="310">
        <v>91</v>
      </c>
      <c r="G9" s="311">
        <f t="shared" si="0"/>
        <v>0</v>
      </c>
      <c r="H9" s="311">
        <f t="shared" si="1"/>
        <v>4</v>
      </c>
      <c r="I9" s="312">
        <f t="shared" si="2"/>
        <v>4</v>
      </c>
      <c r="J9" s="311">
        <f t="shared" si="3"/>
        <v>0</v>
      </c>
      <c r="K9" s="311" t="str">
        <f t="shared" si="4"/>
        <v>A</v>
      </c>
      <c r="L9" s="313" t="str">
        <f t="shared" si="5"/>
        <v>A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310">
        <v>89</v>
      </c>
      <c r="U9" s="311">
        <f t="shared" si="12"/>
        <v>0</v>
      </c>
      <c r="V9" s="311">
        <f t="shared" si="13"/>
        <v>3.6659999999999999</v>
      </c>
      <c r="W9" s="312">
        <f t="shared" si="14"/>
        <v>3.6659999999999999</v>
      </c>
      <c r="X9" s="311">
        <f t="shared" si="15"/>
        <v>0</v>
      </c>
      <c r="Y9" s="311" t="str">
        <f t="shared" si="16"/>
        <v>A-</v>
      </c>
      <c r="Z9" s="313" t="str">
        <f t="shared" si="17"/>
        <v>A-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310">
        <v>91</v>
      </c>
      <c r="AI9" s="311">
        <f t="shared" si="24"/>
        <v>0</v>
      </c>
      <c r="AJ9" s="311">
        <f t="shared" si="25"/>
        <v>4</v>
      </c>
      <c r="AK9" s="312">
        <f t="shared" si="26"/>
        <v>4</v>
      </c>
      <c r="AL9" s="311">
        <f t="shared" si="27"/>
        <v>0</v>
      </c>
      <c r="AM9" s="311" t="str">
        <f t="shared" si="28"/>
        <v>A</v>
      </c>
      <c r="AN9" s="313" t="str">
        <f t="shared" si="29"/>
        <v>A</v>
      </c>
      <c r="AO9" s="310">
        <v>80</v>
      </c>
      <c r="AP9" s="311">
        <f t="shared" si="30"/>
        <v>0</v>
      </c>
      <c r="AQ9" s="311">
        <f t="shared" si="31"/>
        <v>3.3330000000000002</v>
      </c>
      <c r="AR9" s="312">
        <f t="shared" si="32"/>
        <v>3.3330000000000002</v>
      </c>
      <c r="AS9" s="311">
        <f t="shared" si="33"/>
        <v>0</v>
      </c>
      <c r="AT9" s="311" t="str">
        <f t="shared" si="34"/>
        <v>B+</v>
      </c>
      <c r="AU9" s="313" t="str">
        <f t="shared" si="35"/>
        <v>B+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10">
        <v>77</v>
      </c>
      <c r="BK9" s="311">
        <f t="shared" si="48"/>
        <v>0</v>
      </c>
      <c r="BL9" s="311">
        <f t="shared" si="49"/>
        <v>3</v>
      </c>
      <c r="BM9" s="312">
        <f t="shared" si="50"/>
        <v>3</v>
      </c>
      <c r="BN9" s="311">
        <f t="shared" si="51"/>
        <v>0</v>
      </c>
      <c r="BO9" s="311" t="str">
        <f t="shared" si="52"/>
        <v>B</v>
      </c>
      <c r="BP9" s="313" t="str">
        <f t="shared" si="53"/>
        <v>B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17.999000000000002</v>
      </c>
      <c r="ER9" s="47">
        <f t="shared" si="120"/>
        <v>15</v>
      </c>
      <c r="ES9" s="67">
        <f t="shared" si="121"/>
        <v>53.997</v>
      </c>
      <c r="ET9" s="68">
        <f t="shared" si="122"/>
        <v>3.6</v>
      </c>
      <c r="EU9" s="47">
        <f t="shared" si="123"/>
        <v>0</v>
      </c>
      <c r="EV9" s="47" t="str">
        <f t="shared" si="124"/>
        <v>B+</v>
      </c>
      <c r="EW9" s="48" t="str">
        <f t="shared" si="125"/>
        <v>B+</v>
      </c>
      <c r="EX9" s="69"/>
      <c r="EY9" s="70"/>
      <c r="EZ9" s="71"/>
      <c r="FA9" s="52"/>
    </row>
    <row r="10" spans="1:158" ht="50.1" customHeight="1">
      <c r="A10" s="53">
        <v>35</v>
      </c>
      <c r="B10" s="145" t="s">
        <v>53</v>
      </c>
      <c r="C10" s="146">
        <v>17103162</v>
      </c>
      <c r="D10" s="149" t="s">
        <v>259</v>
      </c>
      <c r="E10" s="57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310">
        <v>87</v>
      </c>
      <c r="AI10" s="311">
        <f t="shared" si="24"/>
        <v>0</v>
      </c>
      <c r="AJ10" s="311">
        <f t="shared" si="25"/>
        <v>3.6659999999999999</v>
      </c>
      <c r="AK10" s="312">
        <f t="shared" si="26"/>
        <v>3.6659999999999999</v>
      </c>
      <c r="AL10" s="311">
        <f t="shared" si="27"/>
        <v>0</v>
      </c>
      <c r="AM10" s="311" t="str">
        <f t="shared" si="28"/>
        <v>A-</v>
      </c>
      <c r="AN10" s="313" t="str">
        <f t="shared" si="29"/>
        <v>A-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310">
        <v>80</v>
      </c>
      <c r="AW10" s="311">
        <f t="shared" si="36"/>
        <v>0</v>
      </c>
      <c r="AX10" s="311">
        <f t="shared" si="37"/>
        <v>3.3330000000000002</v>
      </c>
      <c r="AY10" s="312">
        <f t="shared" si="38"/>
        <v>3.3330000000000002</v>
      </c>
      <c r="AZ10" s="311">
        <f t="shared" si="39"/>
        <v>0</v>
      </c>
      <c r="BA10" s="311" t="str">
        <f t="shared" si="40"/>
        <v>B+</v>
      </c>
      <c r="BB10" s="313" t="str">
        <f t="shared" si="41"/>
        <v>B+</v>
      </c>
      <c r="BC10" s="310">
        <v>84</v>
      </c>
      <c r="BD10" s="311">
        <f t="shared" si="42"/>
        <v>0</v>
      </c>
      <c r="BE10" s="311">
        <f t="shared" si="43"/>
        <v>3.3330000000000002</v>
      </c>
      <c r="BF10" s="312">
        <f t="shared" si="44"/>
        <v>3.3330000000000002</v>
      </c>
      <c r="BG10" s="311">
        <f t="shared" si="45"/>
        <v>0</v>
      </c>
      <c r="BH10" s="311" t="str">
        <f t="shared" si="46"/>
        <v>B+</v>
      </c>
      <c r="BI10" s="313" t="str">
        <f t="shared" si="47"/>
        <v>B+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10.332000000000001</v>
      </c>
      <c r="ER10" s="47">
        <f t="shared" si="120"/>
        <v>9</v>
      </c>
      <c r="ES10" s="67">
        <f t="shared" si="121"/>
        <v>30.996000000000002</v>
      </c>
      <c r="ET10" s="68">
        <f t="shared" si="122"/>
        <v>3.444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53">
        <v>36</v>
      </c>
      <c r="B11" s="145" t="s">
        <v>53</v>
      </c>
      <c r="C11" s="146">
        <v>17103163</v>
      </c>
      <c r="D11" s="149" t="s">
        <v>260</v>
      </c>
      <c r="E11" s="57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10">
        <v>94</v>
      </c>
      <c r="AI11" s="311">
        <f t="shared" si="24"/>
        <v>0</v>
      </c>
      <c r="AJ11" s="311">
        <f t="shared" si="25"/>
        <v>4</v>
      </c>
      <c r="AK11" s="312">
        <f t="shared" si="26"/>
        <v>4</v>
      </c>
      <c r="AL11" s="311">
        <f t="shared" si="27"/>
        <v>0</v>
      </c>
      <c r="AM11" s="311" t="str">
        <f t="shared" si="28"/>
        <v>A</v>
      </c>
      <c r="AN11" s="313" t="str">
        <f t="shared" si="29"/>
        <v>A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310">
        <v>89</v>
      </c>
      <c r="AW11" s="311">
        <f t="shared" si="36"/>
        <v>0</v>
      </c>
      <c r="AX11" s="311">
        <f t="shared" si="37"/>
        <v>3.6659999999999999</v>
      </c>
      <c r="AY11" s="312">
        <f t="shared" si="38"/>
        <v>3.6659999999999999</v>
      </c>
      <c r="AZ11" s="311">
        <f t="shared" si="39"/>
        <v>0</v>
      </c>
      <c r="BA11" s="311" t="str">
        <f t="shared" si="40"/>
        <v>A-</v>
      </c>
      <c r="BB11" s="313" t="str">
        <f t="shared" si="41"/>
        <v>A-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7.6660000000000004</v>
      </c>
      <c r="ER11" s="47">
        <f t="shared" si="120"/>
        <v>6</v>
      </c>
      <c r="ES11" s="67">
        <f t="shared" si="121"/>
        <v>22.997999999999998</v>
      </c>
      <c r="ET11" s="68">
        <f t="shared" si="122"/>
        <v>3.8330000000000002</v>
      </c>
      <c r="EU11" s="47">
        <f t="shared" si="123"/>
        <v>0</v>
      </c>
      <c r="EV11" s="47" t="str">
        <f t="shared" si="124"/>
        <v>A-</v>
      </c>
      <c r="EW11" s="48" t="str">
        <f t="shared" si="125"/>
        <v>A-</v>
      </c>
      <c r="EX11" s="69"/>
      <c r="EY11" s="70"/>
      <c r="EZ11" s="71"/>
      <c r="FA11" s="52"/>
    </row>
    <row r="12" spans="1:158" ht="50.1" customHeight="1">
      <c r="A12" s="53">
        <v>37</v>
      </c>
      <c r="B12" s="145" t="s">
        <v>53</v>
      </c>
      <c r="C12" s="146">
        <v>17103164</v>
      </c>
      <c r="D12" s="149" t="s">
        <v>261</v>
      </c>
      <c r="E12" s="57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310">
        <v>83</v>
      </c>
      <c r="N12" s="311">
        <f t="shared" si="6"/>
        <v>0</v>
      </c>
      <c r="O12" s="311">
        <f t="shared" si="7"/>
        <v>3.3330000000000002</v>
      </c>
      <c r="P12" s="312">
        <f t="shared" si="8"/>
        <v>3.3330000000000002</v>
      </c>
      <c r="Q12" s="311">
        <f t="shared" si="9"/>
        <v>0</v>
      </c>
      <c r="R12" s="311" t="str">
        <f t="shared" si="10"/>
        <v>B+</v>
      </c>
      <c r="S12" s="313" t="str">
        <f t="shared" si="11"/>
        <v>B+</v>
      </c>
      <c r="T12" s="310">
        <v>65</v>
      </c>
      <c r="U12" s="311">
        <f t="shared" si="12"/>
        <v>2.3330000000000002</v>
      </c>
      <c r="V12" s="311">
        <f t="shared" si="13"/>
        <v>0</v>
      </c>
      <c r="W12" s="312">
        <f t="shared" si="14"/>
        <v>2.3330000000000002</v>
      </c>
      <c r="X12" s="311" t="str">
        <f t="shared" si="15"/>
        <v>C+</v>
      </c>
      <c r="Y12" s="311">
        <f t="shared" si="16"/>
        <v>0</v>
      </c>
      <c r="Z12" s="313" t="str">
        <f t="shared" si="17"/>
        <v>C+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310">
        <v>67</v>
      </c>
      <c r="AI12" s="311">
        <f t="shared" si="24"/>
        <v>2.3330000000000002</v>
      </c>
      <c r="AJ12" s="311">
        <f t="shared" si="25"/>
        <v>0</v>
      </c>
      <c r="AK12" s="312">
        <f t="shared" si="26"/>
        <v>2.3330000000000002</v>
      </c>
      <c r="AL12" s="311" t="str">
        <f t="shared" si="27"/>
        <v>C+</v>
      </c>
      <c r="AM12" s="311">
        <f t="shared" si="28"/>
        <v>0</v>
      </c>
      <c r="AN12" s="313" t="str">
        <f t="shared" si="29"/>
        <v>C+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310">
        <v>73</v>
      </c>
      <c r="BD12" s="311">
        <f t="shared" si="42"/>
        <v>0</v>
      </c>
      <c r="BE12" s="311">
        <f t="shared" si="43"/>
        <v>2.6659999999999999</v>
      </c>
      <c r="BF12" s="312">
        <f t="shared" si="44"/>
        <v>2.6659999999999999</v>
      </c>
      <c r="BG12" s="311">
        <f t="shared" si="45"/>
        <v>0</v>
      </c>
      <c r="BH12" s="311" t="str">
        <f t="shared" si="46"/>
        <v>B-</v>
      </c>
      <c r="BI12" s="313" t="str">
        <f t="shared" si="47"/>
        <v>B-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10.665000000000001</v>
      </c>
      <c r="ER12" s="47">
        <f t="shared" si="120"/>
        <v>12</v>
      </c>
      <c r="ES12" s="67">
        <f t="shared" si="121"/>
        <v>31.994999999999997</v>
      </c>
      <c r="ET12" s="68">
        <f t="shared" si="122"/>
        <v>2.6659999999999999</v>
      </c>
      <c r="EU12" s="47">
        <f t="shared" si="123"/>
        <v>0</v>
      </c>
      <c r="EV12" s="47" t="str">
        <f t="shared" si="124"/>
        <v>B-</v>
      </c>
      <c r="EW12" s="48" t="str">
        <f t="shared" si="125"/>
        <v>B-</v>
      </c>
      <c r="EX12" s="69"/>
      <c r="EY12" s="70"/>
      <c r="EZ12" s="71"/>
      <c r="FA12" s="52"/>
    </row>
    <row r="13" spans="1:158" ht="50.1" customHeight="1">
      <c r="A13" s="53">
        <v>38</v>
      </c>
      <c r="B13" s="240" t="s">
        <v>16</v>
      </c>
      <c r="C13" s="152">
        <v>17203320</v>
      </c>
      <c r="D13" s="213" t="s">
        <v>262</v>
      </c>
      <c r="E13" s="57"/>
      <c r="F13" s="310">
        <v>94</v>
      </c>
      <c r="G13" s="311">
        <f t="shared" si="0"/>
        <v>0</v>
      </c>
      <c r="H13" s="311">
        <f t="shared" si="1"/>
        <v>4</v>
      </c>
      <c r="I13" s="312">
        <f t="shared" si="2"/>
        <v>4</v>
      </c>
      <c r="J13" s="311">
        <f t="shared" si="3"/>
        <v>0</v>
      </c>
      <c r="K13" s="311" t="str">
        <f t="shared" si="4"/>
        <v>A</v>
      </c>
      <c r="L13" s="313" t="str">
        <f t="shared" si="5"/>
        <v>A</v>
      </c>
      <c r="M13" s="310">
        <v>85</v>
      </c>
      <c r="N13" s="311">
        <f t="shared" si="6"/>
        <v>0</v>
      </c>
      <c r="O13" s="311">
        <f t="shared" si="7"/>
        <v>3.6659999999999999</v>
      </c>
      <c r="P13" s="312">
        <f t="shared" si="8"/>
        <v>3.6659999999999999</v>
      </c>
      <c r="Q13" s="311">
        <f t="shared" si="9"/>
        <v>0</v>
      </c>
      <c r="R13" s="311" t="str">
        <f t="shared" si="10"/>
        <v>A-</v>
      </c>
      <c r="S13" s="313" t="str">
        <f t="shared" si="11"/>
        <v>A-</v>
      </c>
      <c r="T13" s="310">
        <v>60</v>
      </c>
      <c r="U13" s="311">
        <f t="shared" si="12"/>
        <v>2</v>
      </c>
      <c r="V13" s="311">
        <f t="shared" si="13"/>
        <v>0</v>
      </c>
      <c r="W13" s="312">
        <f t="shared" si="14"/>
        <v>2</v>
      </c>
      <c r="X13" s="311" t="str">
        <f t="shared" si="15"/>
        <v>C</v>
      </c>
      <c r="Y13" s="311">
        <f t="shared" si="16"/>
        <v>0</v>
      </c>
      <c r="Z13" s="313" t="str">
        <f t="shared" si="17"/>
        <v>C</v>
      </c>
      <c r="AA13" s="310">
        <v>89</v>
      </c>
      <c r="AB13" s="311">
        <f t="shared" si="18"/>
        <v>0</v>
      </c>
      <c r="AC13" s="311">
        <f t="shared" si="19"/>
        <v>3.6659999999999999</v>
      </c>
      <c r="AD13" s="312">
        <f t="shared" si="20"/>
        <v>3.6659999999999999</v>
      </c>
      <c r="AE13" s="311">
        <f t="shared" si="21"/>
        <v>0</v>
      </c>
      <c r="AF13" s="311" t="str">
        <f t="shared" si="22"/>
        <v>A-</v>
      </c>
      <c r="AG13" s="313" t="str">
        <f t="shared" si="23"/>
        <v>A-</v>
      </c>
      <c r="AH13" s="310">
        <v>85</v>
      </c>
      <c r="AI13" s="311">
        <f t="shared" si="24"/>
        <v>0</v>
      </c>
      <c r="AJ13" s="311">
        <f t="shared" si="25"/>
        <v>3.6659999999999999</v>
      </c>
      <c r="AK13" s="312">
        <f t="shared" si="26"/>
        <v>3.6659999999999999</v>
      </c>
      <c r="AL13" s="311">
        <f t="shared" si="27"/>
        <v>0</v>
      </c>
      <c r="AM13" s="311" t="str">
        <f t="shared" si="28"/>
        <v>A-</v>
      </c>
      <c r="AN13" s="313" t="str">
        <f t="shared" si="29"/>
        <v>A-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16.998000000000001</v>
      </c>
      <c r="ER13" s="47">
        <f t="shared" si="120"/>
        <v>15</v>
      </c>
      <c r="ES13" s="67">
        <f t="shared" si="121"/>
        <v>50.993999999999993</v>
      </c>
      <c r="ET13" s="68">
        <f t="shared" si="122"/>
        <v>3.4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53">
        <v>39</v>
      </c>
      <c r="B14" s="240" t="s">
        <v>16</v>
      </c>
      <c r="C14" s="152">
        <v>17203321</v>
      </c>
      <c r="D14" s="213" t="s">
        <v>263</v>
      </c>
      <c r="E14" s="57"/>
      <c r="F14" s="310">
        <v>80</v>
      </c>
      <c r="G14" s="311">
        <f t="shared" si="0"/>
        <v>0</v>
      </c>
      <c r="H14" s="311">
        <f t="shared" si="1"/>
        <v>3.3330000000000002</v>
      </c>
      <c r="I14" s="312">
        <f t="shared" si="2"/>
        <v>3.3330000000000002</v>
      </c>
      <c r="J14" s="311">
        <f t="shared" si="3"/>
        <v>0</v>
      </c>
      <c r="K14" s="311" t="str">
        <f t="shared" si="4"/>
        <v>B+</v>
      </c>
      <c r="L14" s="313" t="str">
        <f t="shared" si="5"/>
        <v>B+</v>
      </c>
      <c r="M14" s="310">
        <v>60</v>
      </c>
      <c r="N14" s="311">
        <f t="shared" si="6"/>
        <v>2</v>
      </c>
      <c r="O14" s="311">
        <f t="shared" si="7"/>
        <v>0</v>
      </c>
      <c r="P14" s="312">
        <f t="shared" si="8"/>
        <v>2</v>
      </c>
      <c r="Q14" s="311" t="str">
        <f t="shared" si="9"/>
        <v>C</v>
      </c>
      <c r="R14" s="311">
        <f t="shared" si="10"/>
        <v>0</v>
      </c>
      <c r="S14" s="313" t="str">
        <f t="shared" si="11"/>
        <v>C</v>
      </c>
      <c r="T14" s="310">
        <v>60</v>
      </c>
      <c r="U14" s="311">
        <f t="shared" si="12"/>
        <v>2</v>
      </c>
      <c r="V14" s="311">
        <f t="shared" si="13"/>
        <v>0</v>
      </c>
      <c r="W14" s="312">
        <f t="shared" si="14"/>
        <v>2</v>
      </c>
      <c r="X14" s="311" t="str">
        <f t="shared" si="15"/>
        <v>C</v>
      </c>
      <c r="Y14" s="311">
        <f t="shared" si="16"/>
        <v>0</v>
      </c>
      <c r="Z14" s="313" t="str">
        <f t="shared" si="17"/>
        <v>C</v>
      </c>
      <c r="AA14" s="310">
        <v>90</v>
      </c>
      <c r="AB14" s="311">
        <f t="shared" si="18"/>
        <v>0</v>
      </c>
      <c r="AC14" s="311">
        <f t="shared" si="19"/>
        <v>4</v>
      </c>
      <c r="AD14" s="312">
        <f t="shared" si="20"/>
        <v>4</v>
      </c>
      <c r="AE14" s="311">
        <f t="shared" si="21"/>
        <v>0</v>
      </c>
      <c r="AF14" s="311" t="str">
        <f t="shared" si="22"/>
        <v>A</v>
      </c>
      <c r="AG14" s="313" t="str">
        <f t="shared" si="23"/>
        <v>A</v>
      </c>
      <c r="AH14" s="310">
        <v>60</v>
      </c>
      <c r="AI14" s="311">
        <f t="shared" si="24"/>
        <v>2</v>
      </c>
      <c r="AJ14" s="311">
        <f t="shared" si="25"/>
        <v>0</v>
      </c>
      <c r="AK14" s="312">
        <f t="shared" si="26"/>
        <v>2</v>
      </c>
      <c r="AL14" s="311" t="str">
        <f t="shared" si="27"/>
        <v>C</v>
      </c>
      <c r="AM14" s="311">
        <f t="shared" si="28"/>
        <v>0</v>
      </c>
      <c r="AN14" s="313" t="str">
        <f t="shared" si="29"/>
        <v>C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13.333</v>
      </c>
      <c r="ER14" s="47">
        <f t="shared" si="120"/>
        <v>15</v>
      </c>
      <c r="ES14" s="67">
        <f t="shared" si="121"/>
        <v>39.999000000000002</v>
      </c>
      <c r="ET14" s="68">
        <f t="shared" si="122"/>
        <v>2.6669999999999998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53">
        <v>40</v>
      </c>
      <c r="B15" s="240" t="s">
        <v>16</v>
      </c>
      <c r="C15" s="152">
        <v>17203322</v>
      </c>
      <c r="D15" s="213" t="s">
        <v>264</v>
      </c>
      <c r="E15" s="57"/>
      <c r="F15" s="310">
        <v>83</v>
      </c>
      <c r="G15" s="311">
        <f t="shared" si="0"/>
        <v>0</v>
      </c>
      <c r="H15" s="311">
        <f t="shared" si="1"/>
        <v>3.3330000000000002</v>
      </c>
      <c r="I15" s="312">
        <f t="shared" si="2"/>
        <v>3.3330000000000002</v>
      </c>
      <c r="J15" s="311">
        <f t="shared" si="3"/>
        <v>0</v>
      </c>
      <c r="K15" s="311" t="str">
        <f t="shared" si="4"/>
        <v>B+</v>
      </c>
      <c r="L15" s="313" t="str">
        <f t="shared" si="5"/>
        <v>B+</v>
      </c>
      <c r="M15" s="310">
        <v>70</v>
      </c>
      <c r="N15" s="311">
        <f t="shared" si="6"/>
        <v>0</v>
      </c>
      <c r="O15" s="311">
        <f t="shared" si="7"/>
        <v>2.6659999999999999</v>
      </c>
      <c r="P15" s="312">
        <f t="shared" si="8"/>
        <v>2.6659999999999999</v>
      </c>
      <c r="Q15" s="311">
        <f t="shared" si="9"/>
        <v>0</v>
      </c>
      <c r="R15" s="311" t="str">
        <f t="shared" si="10"/>
        <v>B-</v>
      </c>
      <c r="S15" s="313" t="str">
        <f t="shared" si="11"/>
        <v>B-</v>
      </c>
      <c r="T15" s="310">
        <v>60</v>
      </c>
      <c r="U15" s="311">
        <f t="shared" si="12"/>
        <v>2</v>
      </c>
      <c r="V15" s="311">
        <f t="shared" si="13"/>
        <v>0</v>
      </c>
      <c r="W15" s="312">
        <f t="shared" si="14"/>
        <v>2</v>
      </c>
      <c r="X15" s="311" t="str">
        <f t="shared" si="15"/>
        <v>C</v>
      </c>
      <c r="Y15" s="311">
        <f t="shared" si="16"/>
        <v>0</v>
      </c>
      <c r="Z15" s="313" t="str">
        <f t="shared" si="17"/>
        <v>C</v>
      </c>
      <c r="AA15" s="310">
        <v>90</v>
      </c>
      <c r="AB15" s="311">
        <f t="shared" si="18"/>
        <v>0</v>
      </c>
      <c r="AC15" s="311">
        <f t="shared" si="19"/>
        <v>4</v>
      </c>
      <c r="AD15" s="312">
        <f t="shared" si="20"/>
        <v>4</v>
      </c>
      <c r="AE15" s="311">
        <f t="shared" si="21"/>
        <v>0</v>
      </c>
      <c r="AF15" s="311" t="str">
        <f t="shared" si="22"/>
        <v>A</v>
      </c>
      <c r="AG15" s="313" t="str">
        <f t="shared" si="23"/>
        <v>A</v>
      </c>
      <c r="AH15" s="310">
        <v>61</v>
      </c>
      <c r="AI15" s="311">
        <f t="shared" si="24"/>
        <v>2</v>
      </c>
      <c r="AJ15" s="311">
        <f t="shared" si="25"/>
        <v>0</v>
      </c>
      <c r="AK15" s="312">
        <f t="shared" si="26"/>
        <v>2</v>
      </c>
      <c r="AL15" s="311" t="str">
        <f t="shared" si="27"/>
        <v>C</v>
      </c>
      <c r="AM15" s="311">
        <f t="shared" si="28"/>
        <v>0</v>
      </c>
      <c r="AN15" s="313" t="str">
        <f t="shared" si="29"/>
        <v>C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13.999000000000001</v>
      </c>
      <c r="ER15" s="47">
        <f t="shared" si="120"/>
        <v>15</v>
      </c>
      <c r="ES15" s="67">
        <f t="shared" si="121"/>
        <v>41.997</v>
      </c>
      <c r="ET15" s="68">
        <f t="shared" si="122"/>
        <v>2.8</v>
      </c>
      <c r="EU15" s="47">
        <f t="shared" si="123"/>
        <v>0</v>
      </c>
      <c r="EV15" s="47" t="str">
        <f t="shared" si="124"/>
        <v>B-</v>
      </c>
      <c r="EW15" s="48" t="str">
        <f t="shared" si="125"/>
        <v>B-</v>
      </c>
      <c r="EX15" s="69"/>
      <c r="EY15" s="70"/>
      <c r="EZ15" s="71"/>
      <c r="FA15" s="52"/>
    </row>
    <row r="16" spans="1:158" ht="50.1" customHeight="1">
      <c r="A16" s="53">
        <v>41</v>
      </c>
      <c r="B16" s="220" t="s">
        <v>47</v>
      </c>
      <c r="C16" s="221">
        <v>15203334</v>
      </c>
      <c r="D16" s="219" t="s">
        <v>265</v>
      </c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310" t="s">
        <v>446</v>
      </c>
      <c r="U16" s="311">
        <f t="shared" si="12"/>
        <v>0</v>
      </c>
      <c r="V16" s="311" t="b">
        <f t="shared" si="13"/>
        <v>0</v>
      </c>
      <c r="W16" s="312" t="b">
        <f t="shared" si="14"/>
        <v>0</v>
      </c>
      <c r="X16" s="311">
        <f t="shared" si="15"/>
        <v>0</v>
      </c>
      <c r="Y16" s="311" t="b">
        <f t="shared" si="16"/>
        <v>0</v>
      </c>
      <c r="Z16" s="313" t="b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310" t="s">
        <v>447</v>
      </c>
      <c r="AP16" s="311">
        <f t="shared" si="30"/>
        <v>0</v>
      </c>
      <c r="AQ16" s="311" t="b">
        <f t="shared" si="31"/>
        <v>0</v>
      </c>
      <c r="AR16" s="312" t="b">
        <f t="shared" si="32"/>
        <v>0</v>
      </c>
      <c r="AS16" s="311">
        <f t="shared" si="33"/>
        <v>0</v>
      </c>
      <c r="AT16" s="311" t="b">
        <f t="shared" si="34"/>
        <v>0</v>
      </c>
      <c r="AU16" s="313" t="b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310">
        <v>65</v>
      </c>
      <c r="BR16" s="311">
        <f t="shared" si="54"/>
        <v>2.3330000000000002</v>
      </c>
      <c r="BS16" s="311">
        <f t="shared" si="55"/>
        <v>0</v>
      </c>
      <c r="BT16" s="312">
        <f t="shared" si="56"/>
        <v>2.3330000000000002</v>
      </c>
      <c r="BU16" s="311" t="str">
        <f t="shared" si="57"/>
        <v>C+</v>
      </c>
      <c r="BV16" s="311">
        <f t="shared" si="58"/>
        <v>0</v>
      </c>
      <c r="BW16" s="313" t="str">
        <f t="shared" si="59"/>
        <v>C+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2.3330000000000002</v>
      </c>
      <c r="ER16" s="47">
        <f t="shared" si="120"/>
        <v>3</v>
      </c>
      <c r="ES16" s="67">
        <f t="shared" si="121"/>
        <v>6.9990000000000006</v>
      </c>
      <c r="ET16" s="68">
        <f t="shared" si="122"/>
        <v>2.3330000000000002</v>
      </c>
      <c r="EU16" s="47">
        <f t="shared" si="123"/>
        <v>0</v>
      </c>
      <c r="EV16" s="47" t="str">
        <f t="shared" si="124"/>
        <v>C+</v>
      </c>
      <c r="EW16" s="48" t="str">
        <f t="shared" si="125"/>
        <v>C+</v>
      </c>
      <c r="EX16" s="69"/>
      <c r="EY16" s="70"/>
      <c r="EZ16" s="71"/>
      <c r="FA16" s="52"/>
    </row>
    <row r="17" spans="1:157" ht="50.1" customHeight="1">
      <c r="A17" s="53">
        <v>42</v>
      </c>
      <c r="B17" s="220" t="s">
        <v>50</v>
      </c>
      <c r="C17" s="221">
        <v>16203211</v>
      </c>
      <c r="D17" s="241" t="s">
        <v>266</v>
      </c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310">
        <v>92</v>
      </c>
      <c r="AI17" s="311">
        <f t="shared" si="24"/>
        <v>0</v>
      </c>
      <c r="AJ17" s="311">
        <f t="shared" si="25"/>
        <v>4</v>
      </c>
      <c r="AK17" s="312">
        <f t="shared" si="26"/>
        <v>4</v>
      </c>
      <c r="AL17" s="311">
        <f t="shared" si="27"/>
        <v>0</v>
      </c>
      <c r="AM17" s="311" t="str">
        <f t="shared" si="28"/>
        <v>A</v>
      </c>
      <c r="AN17" s="313" t="str">
        <f t="shared" si="29"/>
        <v>A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310">
        <v>83</v>
      </c>
      <c r="AW17" s="311">
        <f t="shared" si="36"/>
        <v>0</v>
      </c>
      <c r="AX17" s="311">
        <f t="shared" si="37"/>
        <v>3.3330000000000002</v>
      </c>
      <c r="AY17" s="312">
        <f t="shared" si="38"/>
        <v>3.3330000000000002</v>
      </c>
      <c r="AZ17" s="311">
        <f t="shared" si="39"/>
        <v>0</v>
      </c>
      <c r="BA17" s="311" t="str">
        <f t="shared" si="40"/>
        <v>B+</v>
      </c>
      <c r="BB17" s="313" t="str">
        <f t="shared" si="41"/>
        <v>B+</v>
      </c>
      <c r="BC17" s="310">
        <v>89</v>
      </c>
      <c r="BD17" s="311">
        <f t="shared" si="42"/>
        <v>0</v>
      </c>
      <c r="BE17" s="311">
        <f t="shared" si="43"/>
        <v>3.6659999999999999</v>
      </c>
      <c r="BF17" s="312">
        <f t="shared" si="44"/>
        <v>3.6659999999999999</v>
      </c>
      <c r="BG17" s="311">
        <f t="shared" si="45"/>
        <v>0</v>
      </c>
      <c r="BH17" s="311" t="str">
        <f t="shared" si="46"/>
        <v>A-</v>
      </c>
      <c r="BI17" s="313" t="str">
        <f t="shared" si="47"/>
        <v>A-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10.999000000000001</v>
      </c>
      <c r="ER17" s="47">
        <f t="shared" si="120"/>
        <v>9</v>
      </c>
      <c r="ES17" s="67">
        <f t="shared" si="121"/>
        <v>32.997</v>
      </c>
      <c r="ET17" s="68">
        <f t="shared" si="122"/>
        <v>3.6659999999999999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 thickBot="1">
      <c r="A18" s="53">
        <v>43</v>
      </c>
      <c r="B18" s="220" t="s">
        <v>50</v>
      </c>
      <c r="C18" s="221">
        <v>16203213</v>
      </c>
      <c r="D18" s="241" t="s">
        <v>267</v>
      </c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310">
        <v>83</v>
      </c>
      <c r="U18" s="311">
        <f t="shared" si="12"/>
        <v>0</v>
      </c>
      <c r="V18" s="311">
        <f t="shared" si="13"/>
        <v>3.3330000000000002</v>
      </c>
      <c r="W18" s="312">
        <f t="shared" si="14"/>
        <v>3.3330000000000002</v>
      </c>
      <c r="X18" s="311">
        <f t="shared" si="15"/>
        <v>0</v>
      </c>
      <c r="Y18" s="311" t="str">
        <f t="shared" si="16"/>
        <v>B+</v>
      </c>
      <c r="Z18" s="313" t="str">
        <f t="shared" si="17"/>
        <v>B+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10">
        <v>78</v>
      </c>
      <c r="AP18" s="311">
        <f t="shared" si="30"/>
        <v>0</v>
      </c>
      <c r="AQ18" s="311">
        <f t="shared" si="31"/>
        <v>3</v>
      </c>
      <c r="AR18" s="312">
        <f t="shared" si="32"/>
        <v>3</v>
      </c>
      <c r="AS18" s="311">
        <f t="shared" si="33"/>
        <v>0</v>
      </c>
      <c r="AT18" s="311" t="str">
        <f t="shared" si="34"/>
        <v>B</v>
      </c>
      <c r="AU18" s="313" t="str">
        <f t="shared" si="35"/>
        <v>B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10">
        <v>80</v>
      </c>
      <c r="BD18" s="311">
        <f t="shared" si="42"/>
        <v>0</v>
      </c>
      <c r="BE18" s="311">
        <f t="shared" si="43"/>
        <v>3.3330000000000002</v>
      </c>
      <c r="BF18" s="312">
        <f t="shared" si="44"/>
        <v>3.3330000000000002</v>
      </c>
      <c r="BG18" s="311">
        <f t="shared" si="45"/>
        <v>0</v>
      </c>
      <c r="BH18" s="311" t="str">
        <f t="shared" si="46"/>
        <v>B+</v>
      </c>
      <c r="BI18" s="313" t="str">
        <f t="shared" si="47"/>
        <v>B+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9.6660000000000004</v>
      </c>
      <c r="ER18" s="47">
        <f t="shared" si="120"/>
        <v>9</v>
      </c>
      <c r="ES18" s="67">
        <f t="shared" si="121"/>
        <v>28.998000000000005</v>
      </c>
      <c r="ET18" s="68">
        <f t="shared" si="122"/>
        <v>3.222</v>
      </c>
      <c r="EU18" s="47">
        <f t="shared" si="123"/>
        <v>0</v>
      </c>
      <c r="EV18" s="47" t="str">
        <f t="shared" si="124"/>
        <v>B</v>
      </c>
      <c r="EW18" s="48" t="str">
        <f t="shared" si="125"/>
        <v>B</v>
      </c>
      <c r="EX18" s="69"/>
      <c r="EY18" s="70"/>
      <c r="EZ18" s="71"/>
      <c r="FA18" s="52"/>
    </row>
    <row r="19" spans="1:157" ht="50.1" hidden="1" customHeight="1">
      <c r="A19" s="53"/>
      <c r="B19" s="54"/>
      <c r="C19" s="55"/>
      <c r="D19" s="56"/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0</v>
      </c>
      <c r="ES19" s="67">
        <f t="shared" si="121"/>
        <v>0</v>
      </c>
      <c r="ET19" s="68">
        <f t="shared" si="122"/>
        <v>0</v>
      </c>
      <c r="EU19" s="47">
        <f t="shared" si="123"/>
        <v>0</v>
      </c>
      <c r="EV19" s="47">
        <f t="shared" si="124"/>
        <v>0</v>
      </c>
      <c r="EW19" s="48">
        <f t="shared" si="125"/>
        <v>0</v>
      </c>
      <c r="EX19" s="69"/>
      <c r="EY19" s="70"/>
      <c r="EZ19" s="71"/>
      <c r="FA19" s="52"/>
    </row>
    <row r="20" spans="1:157" ht="50.1" hidden="1" customHeight="1">
      <c r="A20" s="53"/>
      <c r="B20" s="54"/>
      <c r="C20" s="55"/>
      <c r="D20" s="56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7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FB26"/>
  <sheetViews>
    <sheetView showZeros="0" rightToLeft="1" view="pageBreakPreview" topLeftCell="A5" zoomScale="35" zoomScaleNormal="50" zoomScaleSheetLayoutView="35" workbookViewId="0">
      <pane xSplit="6060" ySplit="5205" topLeftCell="F18" activePane="bottomLeft"/>
      <selection pane="topRight" activeCell="AH21" sqref="AH21"/>
      <selection pane="bottomLeft" activeCell="D16" sqref="D16"/>
      <selection pane="bottomRight" activeCell="BX18" sqref="BX18"/>
    </sheetView>
  </sheetViews>
  <sheetFormatPr defaultRowHeight="24.75"/>
  <cols>
    <col min="1" max="1" width="9.28515625" style="2" customWidth="1"/>
    <col min="2" max="2" width="13.7109375" style="2" customWidth="1"/>
    <col min="3" max="3" width="40.140625" style="91" customWidth="1"/>
    <col min="4" max="4" width="96.85546875" style="91" customWidth="1"/>
    <col min="5" max="5" width="25.85546875" style="91" hidden="1" customWidth="1"/>
    <col min="6" max="6" width="9" style="91" customWidth="1"/>
    <col min="7" max="8" width="5.5703125" style="91" hidden="1" customWidth="1"/>
    <col min="9" max="9" width="9" style="91" customWidth="1"/>
    <col min="10" max="11" width="5.5703125" style="91" hidden="1" customWidth="1"/>
    <col min="12" max="13" width="9" style="91" customWidth="1"/>
    <col min="14" max="15" width="5.5703125" style="91" hidden="1" customWidth="1"/>
    <col min="16" max="16" width="9" style="91" customWidth="1"/>
    <col min="17" max="18" width="5.5703125" style="91" hidden="1" customWidth="1"/>
    <col min="19" max="20" width="9" style="91" customWidth="1"/>
    <col min="21" max="22" width="5.5703125" style="91" hidden="1" customWidth="1"/>
    <col min="23" max="23" width="9" style="91" customWidth="1"/>
    <col min="24" max="25" width="5.5703125" style="91" hidden="1" customWidth="1"/>
    <col min="26" max="27" width="9" style="91" customWidth="1"/>
    <col min="28" max="29" width="5.5703125" style="91" hidden="1" customWidth="1"/>
    <col min="30" max="30" width="9" style="91" customWidth="1"/>
    <col min="31" max="32" width="5.5703125" style="91" hidden="1" customWidth="1"/>
    <col min="33" max="34" width="9" style="91" customWidth="1"/>
    <col min="35" max="36" width="5.5703125" style="91" hidden="1" customWidth="1"/>
    <col min="37" max="37" width="9" style="91" customWidth="1"/>
    <col min="38" max="39" width="5.5703125" style="91" hidden="1" customWidth="1"/>
    <col min="40" max="41" width="9" style="91" customWidth="1"/>
    <col min="42" max="43" width="5.5703125" style="91" hidden="1" customWidth="1"/>
    <col min="44" max="44" width="9" style="91" customWidth="1"/>
    <col min="45" max="46" width="5.5703125" style="91" hidden="1" customWidth="1"/>
    <col min="47" max="48" width="9" style="91" customWidth="1"/>
    <col min="49" max="50" width="5.5703125" style="91" hidden="1" customWidth="1"/>
    <col min="51" max="51" width="9" style="91" customWidth="1"/>
    <col min="52" max="53" width="5.5703125" style="91" hidden="1" customWidth="1"/>
    <col min="54" max="55" width="9" style="91" customWidth="1"/>
    <col min="56" max="57" width="5.5703125" style="91" hidden="1" customWidth="1"/>
    <col min="58" max="58" width="9" style="91" customWidth="1"/>
    <col min="59" max="60" width="5.5703125" style="91" hidden="1" customWidth="1"/>
    <col min="61" max="62" width="9" style="91" customWidth="1"/>
    <col min="63" max="63" width="5.5703125" style="91" hidden="1" customWidth="1"/>
    <col min="64" max="64" width="0.42578125" style="91" hidden="1" customWidth="1"/>
    <col min="65" max="65" width="9" style="91" customWidth="1"/>
    <col min="66" max="67" width="5.5703125" style="91" hidden="1" customWidth="1"/>
    <col min="68" max="69" width="9" style="91" customWidth="1"/>
    <col min="70" max="71" width="5.5703125" style="91" hidden="1" customWidth="1"/>
    <col min="72" max="72" width="9" style="91" customWidth="1"/>
    <col min="73" max="73" width="5.85546875" style="91" hidden="1" customWidth="1"/>
    <col min="74" max="74" width="5.5703125" style="91" hidden="1" customWidth="1"/>
    <col min="75" max="75" width="9" style="91" customWidth="1"/>
    <col min="76" max="76" width="9" style="92" customWidth="1"/>
    <col min="77" max="78" width="5.5703125" style="92" hidden="1" customWidth="1"/>
    <col min="79" max="79" width="9" style="92" customWidth="1"/>
    <col min="80" max="81" width="5.5703125" style="92" hidden="1" customWidth="1"/>
    <col min="82" max="82" width="9" style="92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140625" style="92" customWidth="1"/>
    <col min="148" max="149" width="5.5703125" style="92" hidden="1" customWidth="1"/>
    <col min="150" max="150" width="19.140625" style="92" customWidth="1"/>
    <col min="151" max="152" width="5.5703125" style="92" hidden="1" customWidth="1"/>
    <col min="153" max="153" width="19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247" t="s">
        <v>3</v>
      </c>
      <c r="E2" s="524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1204703</v>
      </c>
      <c r="U2" s="392"/>
      <c r="V2" s="392"/>
      <c r="W2" s="392"/>
      <c r="X2" s="392"/>
      <c r="Y2" s="392"/>
      <c r="Z2" s="393"/>
      <c r="AA2" s="391">
        <v>1204704</v>
      </c>
      <c r="AB2" s="392"/>
      <c r="AC2" s="392"/>
      <c r="AD2" s="392"/>
      <c r="AE2" s="392"/>
      <c r="AF2" s="392"/>
      <c r="AG2" s="393"/>
      <c r="AH2" s="391">
        <v>1204705</v>
      </c>
      <c r="AI2" s="392"/>
      <c r="AJ2" s="392"/>
      <c r="AK2" s="392"/>
      <c r="AL2" s="392"/>
      <c r="AM2" s="392"/>
      <c r="AN2" s="393"/>
      <c r="AO2" s="391">
        <v>1204706</v>
      </c>
      <c r="AP2" s="392"/>
      <c r="AQ2" s="392"/>
      <c r="AR2" s="392"/>
      <c r="AS2" s="392"/>
      <c r="AT2" s="392"/>
      <c r="AU2" s="393"/>
      <c r="AV2" s="391">
        <v>1204751</v>
      </c>
      <c r="AW2" s="392"/>
      <c r="AX2" s="392"/>
      <c r="AY2" s="392"/>
      <c r="AZ2" s="392"/>
      <c r="BA2" s="392"/>
      <c r="BB2" s="393"/>
      <c r="BC2" s="391">
        <v>1204752</v>
      </c>
      <c r="BD2" s="392"/>
      <c r="BE2" s="392"/>
      <c r="BF2" s="392"/>
      <c r="BG2" s="392"/>
      <c r="BH2" s="392"/>
      <c r="BI2" s="393"/>
      <c r="BJ2" s="391">
        <v>1204753</v>
      </c>
      <c r="BK2" s="392"/>
      <c r="BL2" s="392"/>
      <c r="BM2" s="392"/>
      <c r="BN2" s="392"/>
      <c r="BO2" s="392"/>
      <c r="BP2" s="393"/>
      <c r="BQ2" s="391">
        <v>1204754</v>
      </c>
      <c r="BR2" s="392"/>
      <c r="BS2" s="392"/>
      <c r="BT2" s="392"/>
      <c r="BU2" s="392"/>
      <c r="BV2" s="392"/>
      <c r="BW2" s="393"/>
      <c r="BX2" s="391">
        <v>1204755</v>
      </c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81" t="s">
        <v>5</v>
      </c>
      <c r="ER2" s="482"/>
      <c r="ES2" s="482"/>
      <c r="ET2" s="482"/>
      <c r="EU2" s="482"/>
      <c r="EV2" s="482"/>
      <c r="EW2" s="483"/>
      <c r="EX2" s="400"/>
      <c r="EY2" s="403"/>
      <c r="EZ2" s="384"/>
      <c r="FA2" s="387"/>
    </row>
    <row r="3" spans="1:158" ht="136.5" customHeight="1" thickTop="1" thickBot="1">
      <c r="A3" s="434"/>
      <c r="B3" s="437"/>
      <c r="C3" s="440"/>
      <c r="D3" s="523" t="s">
        <v>6</v>
      </c>
      <c r="E3" s="525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420</v>
      </c>
      <c r="U3" s="512"/>
      <c r="V3" s="512"/>
      <c r="W3" s="512"/>
      <c r="X3" s="512"/>
      <c r="Y3" s="512"/>
      <c r="Z3" s="513"/>
      <c r="AA3" s="511" t="s">
        <v>421</v>
      </c>
      <c r="AB3" s="512"/>
      <c r="AC3" s="512"/>
      <c r="AD3" s="512"/>
      <c r="AE3" s="512"/>
      <c r="AF3" s="512"/>
      <c r="AG3" s="513"/>
      <c r="AH3" s="511" t="s">
        <v>422</v>
      </c>
      <c r="AI3" s="512"/>
      <c r="AJ3" s="512"/>
      <c r="AK3" s="512"/>
      <c r="AL3" s="512"/>
      <c r="AM3" s="512"/>
      <c r="AN3" s="513"/>
      <c r="AO3" s="511" t="s">
        <v>423</v>
      </c>
      <c r="AP3" s="512"/>
      <c r="AQ3" s="512"/>
      <c r="AR3" s="512"/>
      <c r="AS3" s="512"/>
      <c r="AT3" s="512"/>
      <c r="AU3" s="513"/>
      <c r="AV3" s="511" t="s">
        <v>424</v>
      </c>
      <c r="AW3" s="512"/>
      <c r="AX3" s="512"/>
      <c r="AY3" s="512"/>
      <c r="AZ3" s="512"/>
      <c r="BA3" s="512"/>
      <c r="BB3" s="513"/>
      <c r="BC3" s="511" t="s">
        <v>389</v>
      </c>
      <c r="BD3" s="512"/>
      <c r="BE3" s="512"/>
      <c r="BF3" s="512"/>
      <c r="BG3" s="512"/>
      <c r="BH3" s="512"/>
      <c r="BI3" s="513"/>
      <c r="BJ3" s="511" t="s">
        <v>445</v>
      </c>
      <c r="BK3" s="512"/>
      <c r="BL3" s="512"/>
      <c r="BM3" s="512"/>
      <c r="BN3" s="512"/>
      <c r="BO3" s="512"/>
      <c r="BP3" s="513"/>
      <c r="BQ3" s="511" t="s">
        <v>425</v>
      </c>
      <c r="BR3" s="512"/>
      <c r="BS3" s="512"/>
      <c r="BT3" s="512"/>
      <c r="BU3" s="512"/>
      <c r="BV3" s="512"/>
      <c r="BW3" s="513"/>
      <c r="BX3" s="511" t="s">
        <v>390</v>
      </c>
      <c r="BY3" s="512"/>
      <c r="BZ3" s="512"/>
      <c r="CA3" s="512"/>
      <c r="CB3" s="512"/>
      <c r="CC3" s="512"/>
      <c r="CD3" s="513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84"/>
      <c r="ER3" s="485"/>
      <c r="ES3" s="485"/>
      <c r="ET3" s="485"/>
      <c r="EU3" s="485"/>
      <c r="EV3" s="485"/>
      <c r="EW3" s="486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523"/>
      <c r="E4" s="525"/>
      <c r="F4" s="13" t="s">
        <v>7</v>
      </c>
      <c r="G4" s="94"/>
      <c r="H4" s="95"/>
      <c r="I4" s="451" t="s">
        <v>8</v>
      </c>
      <c r="J4" s="105"/>
      <c r="K4" s="106"/>
      <c r="L4" s="453" t="s">
        <v>9</v>
      </c>
      <c r="M4" s="13" t="s">
        <v>7</v>
      </c>
      <c r="N4" s="14"/>
      <c r="O4" s="14"/>
      <c r="P4" s="451" t="s">
        <v>8</v>
      </c>
      <c r="Q4" s="108"/>
      <c r="R4" s="108"/>
      <c r="S4" s="453" t="s">
        <v>9</v>
      </c>
      <c r="T4" s="13" t="s">
        <v>7</v>
      </c>
      <c r="U4" s="14"/>
      <c r="V4" s="14"/>
      <c r="W4" s="451" t="s">
        <v>8</v>
      </c>
      <c r="X4" s="108"/>
      <c r="Y4" s="108"/>
      <c r="Z4" s="453" t="s">
        <v>9</v>
      </c>
      <c r="AA4" s="13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3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3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3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3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3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451" t="s">
        <v>8</v>
      </c>
      <c r="BU4" s="108"/>
      <c r="BV4" s="108"/>
      <c r="BW4" s="453" t="s">
        <v>9</v>
      </c>
      <c r="BX4" s="13" t="s">
        <v>7</v>
      </c>
      <c r="BY4" s="14"/>
      <c r="BZ4" s="14"/>
      <c r="CA4" s="451" t="s">
        <v>8</v>
      </c>
      <c r="CB4" s="108"/>
      <c r="CC4" s="108"/>
      <c r="CD4" s="453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74" t="s">
        <v>10</v>
      </c>
      <c r="ER4" s="115"/>
      <c r="ES4" s="115"/>
      <c r="ET4" s="476" t="s">
        <v>11</v>
      </c>
      <c r="EU4" s="116"/>
      <c r="EV4" s="116"/>
      <c r="EW4" s="478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248" t="s">
        <v>13</v>
      </c>
      <c r="E5" s="526"/>
      <c r="F5" s="117">
        <v>100</v>
      </c>
      <c r="G5" s="99"/>
      <c r="H5" s="100"/>
      <c r="I5" s="452"/>
      <c r="J5" s="111"/>
      <c r="K5" s="112"/>
      <c r="L5" s="454"/>
      <c r="M5" s="117">
        <v>100</v>
      </c>
      <c r="N5" s="28"/>
      <c r="O5" s="28"/>
      <c r="P5" s="452"/>
      <c r="Q5" s="113"/>
      <c r="R5" s="113"/>
      <c r="S5" s="454"/>
      <c r="T5" s="117">
        <v>100</v>
      </c>
      <c r="U5" s="28"/>
      <c r="V5" s="28"/>
      <c r="W5" s="452"/>
      <c r="X5" s="113"/>
      <c r="Y5" s="113"/>
      <c r="Z5" s="454"/>
      <c r="AA5" s="117">
        <v>100</v>
      </c>
      <c r="AB5" s="28"/>
      <c r="AC5" s="28"/>
      <c r="AD5" s="452"/>
      <c r="AE5" s="113"/>
      <c r="AF5" s="113"/>
      <c r="AG5" s="454"/>
      <c r="AH5" s="117">
        <v>100</v>
      </c>
      <c r="AI5" s="28"/>
      <c r="AJ5" s="28"/>
      <c r="AK5" s="452"/>
      <c r="AL5" s="113"/>
      <c r="AM5" s="113"/>
      <c r="AN5" s="454"/>
      <c r="AO5" s="117">
        <v>100</v>
      </c>
      <c r="AP5" s="28"/>
      <c r="AQ5" s="28"/>
      <c r="AR5" s="452"/>
      <c r="AS5" s="113"/>
      <c r="AT5" s="113"/>
      <c r="AU5" s="454"/>
      <c r="AV5" s="117">
        <v>100</v>
      </c>
      <c r="AW5" s="28"/>
      <c r="AX5" s="28"/>
      <c r="AY5" s="452"/>
      <c r="AZ5" s="113"/>
      <c r="BA5" s="113"/>
      <c r="BB5" s="454"/>
      <c r="BC5" s="117">
        <v>100</v>
      </c>
      <c r="BD5" s="28"/>
      <c r="BE5" s="28"/>
      <c r="BF5" s="452"/>
      <c r="BG5" s="113"/>
      <c r="BH5" s="113"/>
      <c r="BI5" s="454"/>
      <c r="BJ5" s="117">
        <v>100</v>
      </c>
      <c r="BK5" s="28"/>
      <c r="BL5" s="28"/>
      <c r="BM5" s="452"/>
      <c r="BN5" s="113"/>
      <c r="BO5" s="113"/>
      <c r="BP5" s="454"/>
      <c r="BQ5" s="117">
        <v>100</v>
      </c>
      <c r="BR5" s="28"/>
      <c r="BS5" s="28"/>
      <c r="BT5" s="452"/>
      <c r="BU5" s="113"/>
      <c r="BV5" s="113"/>
      <c r="BW5" s="480"/>
      <c r="BX5" s="117">
        <v>100</v>
      </c>
      <c r="BY5" s="28"/>
      <c r="BZ5" s="28"/>
      <c r="CA5" s="452"/>
      <c r="CB5" s="113"/>
      <c r="CC5" s="113"/>
      <c r="CD5" s="454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75"/>
      <c r="ER5" s="118"/>
      <c r="ES5" s="118"/>
      <c r="ET5" s="477"/>
      <c r="EU5" s="119"/>
      <c r="EV5" s="119"/>
      <c r="EW5" s="479"/>
      <c r="EX5" s="402"/>
      <c r="EY5" s="405"/>
      <c r="EZ5" s="386"/>
      <c r="FA5" s="389"/>
    </row>
    <row r="6" spans="1:158" ht="50.1" customHeight="1" thickTop="1">
      <c r="A6" s="53">
        <v>1</v>
      </c>
      <c r="B6" s="196" t="s">
        <v>16</v>
      </c>
      <c r="C6" s="152">
        <v>17204116</v>
      </c>
      <c r="D6" s="249" t="s">
        <v>268</v>
      </c>
      <c r="E6" s="242"/>
      <c r="F6" s="314">
        <v>95</v>
      </c>
      <c r="G6" s="315">
        <f t="shared" ref="G6:G25" si="0">IF(F6=0,0,IF(F6&lt;40,0,IF(F6&lt;50,1,IF(F6&lt;55,1.333,IF(F6&lt;60,1.666,IF(F6&lt;65,2,IF(F6&lt;70,2.333,IF(F6&gt;=70,0))))))))</f>
        <v>0</v>
      </c>
      <c r="H6" s="315">
        <f t="shared" ref="H6:H25" si="1">IF(F6=0,0,IF(F6&lt;70,0,IF(F6&lt;75,2.666,IF(F6&lt;80,3,IF(F6&lt;85,3.333,IF(F6&lt;90,3.666,IF(F6&lt;=100,4)))))))</f>
        <v>4</v>
      </c>
      <c r="I6" s="316">
        <f t="shared" ref="I6:I25" si="2">IF(G6=0,H6,G6)</f>
        <v>4</v>
      </c>
      <c r="J6" s="315">
        <f t="shared" ref="J6:J25" si="3">IF(F6=0,0,IF(F6&lt;40,"F",IF(F6&lt;50,"D",IF(F6&lt;55,"D+",IF(F6&lt;60,"C-",IF(F6&lt;65,"C",IF(F6&lt;70,"C+",IF(F6&gt;=70,0))))))))</f>
        <v>0</v>
      </c>
      <c r="K6" s="315" t="str">
        <f t="shared" ref="K6:K25" si="4">IF(F6=0,0,IF(F6&lt;70,0,IF(F6&lt;75,"B-",IF(F6&lt;80,"B",IF(F6&lt;85,"B+",IF(F6&lt;90,"A-",IF(F6&lt;=100,"A")))))))</f>
        <v>A</v>
      </c>
      <c r="L6" s="317" t="str">
        <f t="shared" ref="L6:L25" si="5">IF(J6=0,K6,J6)</f>
        <v>A</v>
      </c>
      <c r="M6" s="314">
        <v>90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4</v>
      </c>
      <c r="P6" s="316">
        <f t="shared" ref="P6:P25" si="8">IF(N6=0,O6,N6)</f>
        <v>4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A</v>
      </c>
      <c r="S6" s="317" t="str">
        <f t="shared" ref="S6:S25" si="11">IF(Q6=0,R6,Q6)</f>
        <v>A</v>
      </c>
      <c r="T6" s="314">
        <v>78</v>
      </c>
      <c r="U6" s="315">
        <f t="shared" ref="U6:U25" si="12">IF(T6=0,0,IF(T6&lt;40,0,IF(T6&lt;50,1,IF(T6&lt;55,1.333,IF(T6&lt;60,1.666,IF(T6&lt;65,2,IF(T6&lt;70,2.333,IF(T6&gt;=70,0))))))))</f>
        <v>0</v>
      </c>
      <c r="V6" s="315">
        <f t="shared" ref="V6:V25" si="13">IF(T6=0,0,IF(T6&lt;70,0,IF(T6&lt;75,2.666,IF(T6&lt;80,3,IF(T6&lt;85,3.333,IF(T6&lt;90,3.666,IF(T6&lt;=100,4)))))))</f>
        <v>3</v>
      </c>
      <c r="W6" s="316">
        <f t="shared" ref="W6:W25" si="14">IF(U6=0,V6,U6)</f>
        <v>3</v>
      </c>
      <c r="X6" s="315">
        <f t="shared" ref="X6:X25" si="15">IF(T6=0,0,IF(T6&lt;40,"F",IF(T6&lt;50,"D",IF(T6&lt;55,"D+",IF(T6&lt;60,"C-",IF(T6&lt;65,"C",IF(T6&lt;70,"C+",IF(T6&gt;=70,0))))))))</f>
        <v>0</v>
      </c>
      <c r="Y6" s="315" t="str">
        <f t="shared" ref="Y6:Y25" si="16">IF(T6=0,0,IF(T6&lt;70,0,IF(T6&lt;75,"B-",IF(T6&lt;80,"B",IF(T6&lt;85,"B+",IF(T6&lt;90,"A-",IF(T6&lt;=100,"A")))))))</f>
        <v>B</v>
      </c>
      <c r="Z6" s="317" t="str">
        <f t="shared" ref="Z6:Z25" si="17">IF(X6=0,Y6,X6)</f>
        <v>B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14">
        <v>80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3.3330000000000002</v>
      </c>
      <c r="AK6" s="316">
        <f t="shared" ref="AK6:AK25" si="26">IF(AI6=0,AJ6,AI6)</f>
        <v>3.3330000000000002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B+</v>
      </c>
      <c r="AN6" s="317" t="str">
        <f t="shared" ref="AN6:AN25" si="29">IF(AL6=0,AM6,AL6)</f>
        <v>B+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14">
        <v>97</v>
      </c>
      <c r="BK6" s="315">
        <f t="shared" ref="BK6:BK25" si="48">IF(BJ6=0,0,IF(BJ6&lt;40,0,IF(BJ6&lt;50,1,IF(BJ6&lt;55,1.333,IF(BJ6&lt;60,1.666,IF(BJ6&lt;65,2,IF(BJ6&lt;70,2.333,IF(BJ6&gt;=70,0))))))))</f>
        <v>0</v>
      </c>
      <c r="BL6" s="315">
        <f t="shared" ref="BL6:BL25" si="49">IF(BJ6=0,0,IF(BJ6&lt;70,0,IF(BJ6&lt;75,2.666,IF(BJ6&lt;80,3,IF(BJ6&lt;85,3.333,IF(BJ6&lt;90,3.666,IF(BJ6&lt;=100,4)))))))</f>
        <v>4</v>
      </c>
      <c r="BM6" s="316">
        <f t="shared" ref="BM6:BM25" si="50">IF(BK6=0,BL6,BK6)</f>
        <v>4</v>
      </c>
      <c r="BN6" s="315">
        <f t="shared" ref="BN6:BN25" si="51">IF(BJ6=0,0,IF(BJ6&lt;40,"F",IF(BJ6&lt;50,"D",IF(BJ6&lt;55,"D+",IF(BJ6&lt;60,"C-",IF(BJ6&lt;65,"C",IF(BJ6&lt;70,"C+",IF(BJ6&gt;=70,0))))))))</f>
        <v>0</v>
      </c>
      <c r="BO6" s="315" t="str">
        <f t="shared" ref="BO6:BO25" si="52">IF(BJ6=0,0,IF(BJ6&lt;70,0,IF(BJ6&lt;75,"B-",IF(BJ6&lt;80,"B",IF(BJ6&lt;85,"B+",IF(BJ6&lt;90,"A-",IF(BJ6&lt;=100,"A")))))))</f>
        <v>A</v>
      </c>
      <c r="BP6" s="317" t="str">
        <f t="shared" ref="BP6:BP25" si="53">IF(BN6=0,BO6,BN6)</f>
        <v>A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18.332999999999998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54.999000000000002</v>
      </c>
      <c r="ET6" s="46">
        <f t="shared" ref="ET6:ET25" si="122">IF((ES6=0),0,(ROUND((ES6/ER6),3)))</f>
        <v>3.6669999999999998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A-</v>
      </c>
      <c r="EW6" s="48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53">
        <v>2</v>
      </c>
      <c r="B7" s="196" t="s">
        <v>16</v>
      </c>
      <c r="C7" s="152">
        <v>17204117</v>
      </c>
      <c r="D7" s="249" t="s">
        <v>269</v>
      </c>
      <c r="E7" s="243"/>
      <c r="F7" s="310">
        <v>100</v>
      </c>
      <c r="G7" s="311">
        <f t="shared" si="0"/>
        <v>0</v>
      </c>
      <c r="H7" s="311">
        <f t="shared" si="1"/>
        <v>4</v>
      </c>
      <c r="I7" s="312">
        <f t="shared" si="2"/>
        <v>4</v>
      </c>
      <c r="J7" s="311">
        <f t="shared" si="3"/>
        <v>0</v>
      </c>
      <c r="K7" s="311" t="str">
        <f t="shared" si="4"/>
        <v>A</v>
      </c>
      <c r="L7" s="313" t="str">
        <f t="shared" si="5"/>
        <v>A</v>
      </c>
      <c r="M7" s="310">
        <v>92</v>
      </c>
      <c r="N7" s="311">
        <f t="shared" si="6"/>
        <v>0</v>
      </c>
      <c r="O7" s="311">
        <f t="shared" si="7"/>
        <v>4</v>
      </c>
      <c r="P7" s="312">
        <f t="shared" si="8"/>
        <v>4</v>
      </c>
      <c r="Q7" s="311">
        <f t="shared" si="9"/>
        <v>0</v>
      </c>
      <c r="R7" s="311" t="str">
        <f t="shared" si="10"/>
        <v>A</v>
      </c>
      <c r="S7" s="313" t="str">
        <f t="shared" si="11"/>
        <v>A</v>
      </c>
      <c r="T7" s="310">
        <v>76</v>
      </c>
      <c r="U7" s="311">
        <f t="shared" si="12"/>
        <v>0</v>
      </c>
      <c r="V7" s="311">
        <f t="shared" si="13"/>
        <v>3</v>
      </c>
      <c r="W7" s="312">
        <f t="shared" si="14"/>
        <v>3</v>
      </c>
      <c r="X7" s="311">
        <f t="shared" si="15"/>
        <v>0</v>
      </c>
      <c r="Y7" s="311" t="str">
        <f t="shared" si="16"/>
        <v>B</v>
      </c>
      <c r="Z7" s="313" t="str">
        <f t="shared" si="17"/>
        <v>B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310">
        <v>86</v>
      </c>
      <c r="AP7" s="311">
        <f t="shared" si="30"/>
        <v>0</v>
      </c>
      <c r="AQ7" s="311">
        <f t="shared" si="31"/>
        <v>3.6659999999999999</v>
      </c>
      <c r="AR7" s="312">
        <f t="shared" si="32"/>
        <v>3.6659999999999999</v>
      </c>
      <c r="AS7" s="311">
        <f t="shared" si="33"/>
        <v>0</v>
      </c>
      <c r="AT7" s="311" t="str">
        <f t="shared" si="34"/>
        <v>A-</v>
      </c>
      <c r="AU7" s="313" t="str">
        <f t="shared" si="35"/>
        <v>A-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310">
        <v>96</v>
      </c>
      <c r="BK7" s="311">
        <f t="shared" si="48"/>
        <v>0</v>
      </c>
      <c r="BL7" s="311">
        <f t="shared" si="49"/>
        <v>4</v>
      </c>
      <c r="BM7" s="312">
        <f t="shared" si="50"/>
        <v>4</v>
      </c>
      <c r="BN7" s="311">
        <f t="shared" si="51"/>
        <v>0</v>
      </c>
      <c r="BO7" s="311" t="str">
        <f t="shared" si="52"/>
        <v>A</v>
      </c>
      <c r="BP7" s="313" t="str">
        <f t="shared" si="53"/>
        <v>A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18.666</v>
      </c>
      <c r="ER7" s="47">
        <f t="shared" si="120"/>
        <v>15</v>
      </c>
      <c r="ES7" s="67">
        <f t="shared" si="121"/>
        <v>55.997999999999998</v>
      </c>
      <c r="ET7" s="68">
        <f t="shared" si="122"/>
        <v>3.7330000000000001</v>
      </c>
      <c r="EU7" s="47">
        <f t="shared" si="123"/>
        <v>0</v>
      </c>
      <c r="EV7" s="47" t="str">
        <f t="shared" si="124"/>
        <v>A-</v>
      </c>
      <c r="EW7" s="48" t="str">
        <f t="shared" si="125"/>
        <v>A-</v>
      </c>
      <c r="EX7" s="69"/>
      <c r="EY7" s="70"/>
      <c r="EZ7" s="71"/>
      <c r="FA7" s="52"/>
      <c r="FB7" s="72"/>
    </row>
    <row r="8" spans="1:158" ht="50.1" customHeight="1">
      <c r="A8" s="53">
        <v>3</v>
      </c>
      <c r="B8" s="196" t="s">
        <v>16</v>
      </c>
      <c r="C8" s="152">
        <v>17204118</v>
      </c>
      <c r="D8" s="249" t="s">
        <v>270</v>
      </c>
      <c r="E8" s="243"/>
      <c r="F8" s="310">
        <v>99</v>
      </c>
      <c r="G8" s="311">
        <f t="shared" si="0"/>
        <v>0</v>
      </c>
      <c r="H8" s="311">
        <f t="shared" si="1"/>
        <v>4</v>
      </c>
      <c r="I8" s="312">
        <f t="shared" si="2"/>
        <v>4</v>
      </c>
      <c r="J8" s="311">
        <f t="shared" si="3"/>
        <v>0</v>
      </c>
      <c r="K8" s="311" t="str">
        <f t="shared" si="4"/>
        <v>A</v>
      </c>
      <c r="L8" s="313" t="str">
        <f t="shared" si="5"/>
        <v>A</v>
      </c>
      <c r="M8" s="310">
        <v>92</v>
      </c>
      <c r="N8" s="311">
        <f t="shared" si="6"/>
        <v>0</v>
      </c>
      <c r="O8" s="311">
        <f t="shared" si="7"/>
        <v>4</v>
      </c>
      <c r="P8" s="312">
        <f t="shared" si="8"/>
        <v>4</v>
      </c>
      <c r="Q8" s="311">
        <f t="shared" si="9"/>
        <v>0</v>
      </c>
      <c r="R8" s="311" t="str">
        <f t="shared" si="10"/>
        <v>A</v>
      </c>
      <c r="S8" s="313" t="str">
        <f t="shared" si="11"/>
        <v>A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310">
        <v>87</v>
      </c>
      <c r="AB8" s="311">
        <f t="shared" si="18"/>
        <v>0</v>
      </c>
      <c r="AC8" s="311">
        <f t="shared" si="19"/>
        <v>3.6659999999999999</v>
      </c>
      <c r="AD8" s="312">
        <f t="shared" si="20"/>
        <v>3.6659999999999999</v>
      </c>
      <c r="AE8" s="311">
        <f t="shared" si="21"/>
        <v>0</v>
      </c>
      <c r="AF8" s="311" t="str">
        <f t="shared" si="22"/>
        <v>A-</v>
      </c>
      <c r="AG8" s="313" t="str">
        <f t="shared" si="23"/>
        <v>A-</v>
      </c>
      <c r="AH8" s="310">
        <v>84</v>
      </c>
      <c r="AI8" s="311">
        <f t="shared" si="24"/>
        <v>0</v>
      </c>
      <c r="AJ8" s="311">
        <f t="shared" si="25"/>
        <v>3.3330000000000002</v>
      </c>
      <c r="AK8" s="312">
        <f t="shared" si="26"/>
        <v>3.3330000000000002</v>
      </c>
      <c r="AL8" s="311">
        <f t="shared" si="27"/>
        <v>0</v>
      </c>
      <c r="AM8" s="311" t="str">
        <f t="shared" si="28"/>
        <v>B+</v>
      </c>
      <c r="AN8" s="313" t="str">
        <f t="shared" si="29"/>
        <v>B+</v>
      </c>
      <c r="AO8" s="310">
        <v>88</v>
      </c>
      <c r="AP8" s="311">
        <f t="shared" si="30"/>
        <v>0</v>
      </c>
      <c r="AQ8" s="311">
        <f t="shared" si="31"/>
        <v>3.6659999999999999</v>
      </c>
      <c r="AR8" s="312">
        <f t="shared" si="32"/>
        <v>3.6659999999999999</v>
      </c>
      <c r="AS8" s="311">
        <f t="shared" si="33"/>
        <v>0</v>
      </c>
      <c r="AT8" s="311" t="str">
        <f t="shared" si="34"/>
        <v>A-</v>
      </c>
      <c r="AU8" s="313" t="str">
        <f t="shared" si="35"/>
        <v>A-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18.664999999999999</v>
      </c>
      <c r="ER8" s="47">
        <f t="shared" si="120"/>
        <v>15</v>
      </c>
      <c r="ES8" s="67">
        <f t="shared" si="121"/>
        <v>55.994999999999997</v>
      </c>
      <c r="ET8" s="68">
        <f t="shared" si="122"/>
        <v>3.7330000000000001</v>
      </c>
      <c r="EU8" s="47">
        <f t="shared" si="123"/>
        <v>0</v>
      </c>
      <c r="EV8" s="47" t="str">
        <f t="shared" si="124"/>
        <v>A-</v>
      </c>
      <c r="EW8" s="48" t="str">
        <f t="shared" si="125"/>
        <v>A-</v>
      </c>
      <c r="EX8" s="69"/>
      <c r="EY8" s="70"/>
      <c r="EZ8" s="71"/>
      <c r="FA8" s="52"/>
    </row>
    <row r="9" spans="1:158" ht="50.1" customHeight="1">
      <c r="A9" s="53">
        <v>4</v>
      </c>
      <c r="B9" s="196" t="s">
        <v>16</v>
      </c>
      <c r="C9" s="152">
        <v>17204119</v>
      </c>
      <c r="D9" s="249" t="s">
        <v>271</v>
      </c>
      <c r="E9" s="243"/>
      <c r="F9" s="310">
        <v>77</v>
      </c>
      <c r="G9" s="311">
        <f t="shared" si="0"/>
        <v>0</v>
      </c>
      <c r="H9" s="311">
        <f t="shared" si="1"/>
        <v>3</v>
      </c>
      <c r="I9" s="312">
        <f t="shared" si="2"/>
        <v>3</v>
      </c>
      <c r="J9" s="311">
        <f t="shared" si="3"/>
        <v>0</v>
      </c>
      <c r="K9" s="311" t="str">
        <f t="shared" si="4"/>
        <v>B</v>
      </c>
      <c r="L9" s="313" t="str">
        <f t="shared" si="5"/>
        <v>B</v>
      </c>
      <c r="M9" s="310">
        <v>77</v>
      </c>
      <c r="N9" s="311">
        <f t="shared" si="6"/>
        <v>0</v>
      </c>
      <c r="O9" s="311">
        <f t="shared" si="7"/>
        <v>3</v>
      </c>
      <c r="P9" s="312">
        <f t="shared" si="8"/>
        <v>3</v>
      </c>
      <c r="Q9" s="311">
        <f t="shared" si="9"/>
        <v>0</v>
      </c>
      <c r="R9" s="311" t="str">
        <f t="shared" si="10"/>
        <v>B</v>
      </c>
      <c r="S9" s="313" t="str">
        <f t="shared" si="11"/>
        <v>B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310">
        <v>83</v>
      </c>
      <c r="AB9" s="311">
        <f t="shared" si="18"/>
        <v>0</v>
      </c>
      <c r="AC9" s="311">
        <f t="shared" si="19"/>
        <v>3.3330000000000002</v>
      </c>
      <c r="AD9" s="312">
        <f t="shared" si="20"/>
        <v>3.3330000000000002</v>
      </c>
      <c r="AE9" s="311">
        <f t="shared" si="21"/>
        <v>0</v>
      </c>
      <c r="AF9" s="311" t="str">
        <f t="shared" si="22"/>
        <v>B+</v>
      </c>
      <c r="AG9" s="313" t="str">
        <f t="shared" si="23"/>
        <v>B+</v>
      </c>
      <c r="AH9" s="310">
        <v>75</v>
      </c>
      <c r="AI9" s="311">
        <f t="shared" si="24"/>
        <v>0</v>
      </c>
      <c r="AJ9" s="311">
        <f t="shared" si="25"/>
        <v>3</v>
      </c>
      <c r="AK9" s="312">
        <f t="shared" si="26"/>
        <v>3</v>
      </c>
      <c r="AL9" s="311">
        <f t="shared" si="27"/>
        <v>0</v>
      </c>
      <c r="AM9" s="311" t="str">
        <f t="shared" si="28"/>
        <v>B</v>
      </c>
      <c r="AN9" s="313" t="str">
        <f t="shared" si="29"/>
        <v>B</v>
      </c>
      <c r="AO9" s="310">
        <v>84</v>
      </c>
      <c r="AP9" s="311">
        <f t="shared" si="30"/>
        <v>0</v>
      </c>
      <c r="AQ9" s="311">
        <f t="shared" si="31"/>
        <v>3.3330000000000002</v>
      </c>
      <c r="AR9" s="312">
        <f t="shared" si="32"/>
        <v>3.3330000000000002</v>
      </c>
      <c r="AS9" s="311">
        <f t="shared" si="33"/>
        <v>0</v>
      </c>
      <c r="AT9" s="311" t="str">
        <f t="shared" si="34"/>
        <v>B+</v>
      </c>
      <c r="AU9" s="313" t="str">
        <f t="shared" si="35"/>
        <v>B+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15.666</v>
      </c>
      <c r="ER9" s="47">
        <f t="shared" si="120"/>
        <v>15</v>
      </c>
      <c r="ES9" s="67">
        <f t="shared" si="121"/>
        <v>46.998000000000005</v>
      </c>
      <c r="ET9" s="68">
        <f t="shared" si="122"/>
        <v>3.133</v>
      </c>
      <c r="EU9" s="47">
        <f t="shared" si="123"/>
        <v>0</v>
      </c>
      <c r="EV9" s="47" t="str">
        <f t="shared" si="124"/>
        <v>B</v>
      </c>
      <c r="EW9" s="48" t="str">
        <f t="shared" si="125"/>
        <v>B</v>
      </c>
      <c r="EX9" s="69"/>
      <c r="EY9" s="70"/>
      <c r="EZ9" s="71"/>
      <c r="FA9" s="52"/>
    </row>
    <row r="10" spans="1:158" ht="50.1" customHeight="1">
      <c r="A10" s="53">
        <v>5</v>
      </c>
      <c r="B10" s="196" t="s">
        <v>16</v>
      </c>
      <c r="C10" s="152">
        <v>17204120</v>
      </c>
      <c r="D10" s="250" t="s">
        <v>272</v>
      </c>
      <c r="E10" s="243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310">
        <v>60</v>
      </c>
      <c r="U10" s="311">
        <f t="shared" si="12"/>
        <v>2</v>
      </c>
      <c r="V10" s="311">
        <f t="shared" si="13"/>
        <v>0</v>
      </c>
      <c r="W10" s="312">
        <f t="shared" si="14"/>
        <v>2</v>
      </c>
      <c r="X10" s="311" t="str">
        <f t="shared" si="15"/>
        <v>C</v>
      </c>
      <c r="Y10" s="311">
        <f t="shared" si="16"/>
        <v>0</v>
      </c>
      <c r="Z10" s="313" t="str">
        <f t="shared" si="17"/>
        <v>C</v>
      </c>
      <c r="AA10" s="310">
        <v>70</v>
      </c>
      <c r="AB10" s="311">
        <f t="shared" si="18"/>
        <v>0</v>
      </c>
      <c r="AC10" s="311">
        <f t="shared" si="19"/>
        <v>2.6659999999999999</v>
      </c>
      <c r="AD10" s="312">
        <f t="shared" si="20"/>
        <v>2.6659999999999999</v>
      </c>
      <c r="AE10" s="311">
        <f t="shared" si="21"/>
        <v>0</v>
      </c>
      <c r="AF10" s="311" t="str">
        <f t="shared" si="22"/>
        <v>B-</v>
      </c>
      <c r="AG10" s="313" t="str">
        <f t="shared" si="23"/>
        <v>B-</v>
      </c>
      <c r="AH10" s="310">
        <v>75</v>
      </c>
      <c r="AI10" s="311">
        <f t="shared" si="24"/>
        <v>0</v>
      </c>
      <c r="AJ10" s="311">
        <f t="shared" si="25"/>
        <v>3</v>
      </c>
      <c r="AK10" s="312">
        <f t="shared" si="26"/>
        <v>3</v>
      </c>
      <c r="AL10" s="311">
        <f t="shared" si="27"/>
        <v>0</v>
      </c>
      <c r="AM10" s="311" t="str">
        <f t="shared" si="28"/>
        <v>B</v>
      </c>
      <c r="AN10" s="313" t="str">
        <f t="shared" si="29"/>
        <v>B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7.6660000000000004</v>
      </c>
      <c r="ER10" s="47">
        <f t="shared" si="120"/>
        <v>9</v>
      </c>
      <c r="ES10" s="67">
        <f t="shared" si="121"/>
        <v>22.997999999999998</v>
      </c>
      <c r="ET10" s="68">
        <f t="shared" si="122"/>
        <v>2.5550000000000002</v>
      </c>
      <c r="EU10" s="47">
        <f t="shared" si="123"/>
        <v>0</v>
      </c>
      <c r="EV10" s="47" t="str">
        <f t="shared" si="124"/>
        <v>C+</v>
      </c>
      <c r="EW10" s="48" t="str">
        <f t="shared" si="125"/>
        <v>C+</v>
      </c>
      <c r="EX10" s="69"/>
      <c r="EY10" s="70"/>
      <c r="EZ10" s="71"/>
      <c r="FA10" s="52"/>
    </row>
    <row r="11" spans="1:158" ht="50.1" customHeight="1">
      <c r="A11" s="53">
        <v>6</v>
      </c>
      <c r="B11" s="196" t="s">
        <v>16</v>
      </c>
      <c r="C11" s="152">
        <v>17204121</v>
      </c>
      <c r="D11" s="249" t="s">
        <v>273</v>
      </c>
      <c r="E11" s="243"/>
      <c r="F11" s="310">
        <v>88</v>
      </c>
      <c r="G11" s="311">
        <f t="shared" si="0"/>
        <v>0</v>
      </c>
      <c r="H11" s="311">
        <f t="shared" si="1"/>
        <v>3.6659999999999999</v>
      </c>
      <c r="I11" s="312">
        <f t="shared" si="2"/>
        <v>3.6659999999999999</v>
      </c>
      <c r="J11" s="311">
        <f t="shared" si="3"/>
        <v>0</v>
      </c>
      <c r="K11" s="311" t="str">
        <f t="shared" si="4"/>
        <v>A-</v>
      </c>
      <c r="L11" s="313" t="str">
        <f t="shared" si="5"/>
        <v>A-</v>
      </c>
      <c r="M11" s="310">
        <v>90</v>
      </c>
      <c r="N11" s="311">
        <f t="shared" si="6"/>
        <v>0</v>
      </c>
      <c r="O11" s="311">
        <f t="shared" si="7"/>
        <v>4</v>
      </c>
      <c r="P11" s="312">
        <f t="shared" si="8"/>
        <v>4</v>
      </c>
      <c r="Q11" s="311">
        <f t="shared" si="9"/>
        <v>0</v>
      </c>
      <c r="R11" s="311" t="str">
        <f t="shared" si="10"/>
        <v>A</v>
      </c>
      <c r="S11" s="313" t="str">
        <f t="shared" si="11"/>
        <v>A</v>
      </c>
      <c r="T11" s="310">
        <v>69</v>
      </c>
      <c r="U11" s="311">
        <f t="shared" si="12"/>
        <v>2.3330000000000002</v>
      </c>
      <c r="V11" s="311">
        <f t="shared" si="13"/>
        <v>0</v>
      </c>
      <c r="W11" s="312">
        <f t="shared" si="14"/>
        <v>2.3330000000000002</v>
      </c>
      <c r="X11" s="311" t="str">
        <f t="shared" si="15"/>
        <v>C+</v>
      </c>
      <c r="Y11" s="311">
        <f t="shared" si="16"/>
        <v>0</v>
      </c>
      <c r="Z11" s="313" t="str">
        <f t="shared" si="17"/>
        <v>C+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10">
        <v>89</v>
      </c>
      <c r="AI11" s="311">
        <f t="shared" si="24"/>
        <v>0</v>
      </c>
      <c r="AJ11" s="311">
        <f t="shared" si="25"/>
        <v>3.6659999999999999</v>
      </c>
      <c r="AK11" s="312">
        <f t="shared" si="26"/>
        <v>3.6659999999999999</v>
      </c>
      <c r="AL11" s="311">
        <f t="shared" si="27"/>
        <v>0</v>
      </c>
      <c r="AM11" s="311" t="str">
        <f t="shared" si="28"/>
        <v>A-</v>
      </c>
      <c r="AN11" s="313" t="str">
        <f t="shared" si="29"/>
        <v>A-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10">
        <v>96</v>
      </c>
      <c r="BK11" s="311">
        <f t="shared" si="48"/>
        <v>0</v>
      </c>
      <c r="BL11" s="311">
        <f t="shared" si="49"/>
        <v>4</v>
      </c>
      <c r="BM11" s="312">
        <f t="shared" si="50"/>
        <v>4</v>
      </c>
      <c r="BN11" s="311">
        <f t="shared" si="51"/>
        <v>0</v>
      </c>
      <c r="BO11" s="311" t="str">
        <f t="shared" si="52"/>
        <v>A</v>
      </c>
      <c r="BP11" s="313" t="str">
        <f t="shared" si="53"/>
        <v>A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17.664999999999999</v>
      </c>
      <c r="ER11" s="47">
        <f t="shared" si="120"/>
        <v>15</v>
      </c>
      <c r="ES11" s="67">
        <f t="shared" si="121"/>
        <v>52.994999999999997</v>
      </c>
      <c r="ET11" s="68">
        <f t="shared" si="122"/>
        <v>3.5329999999999999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53">
        <v>7</v>
      </c>
      <c r="B12" s="196" t="s">
        <v>16</v>
      </c>
      <c r="C12" s="152">
        <v>17204122</v>
      </c>
      <c r="D12" s="249" t="s">
        <v>274</v>
      </c>
      <c r="E12" s="243"/>
      <c r="F12" s="310">
        <v>90</v>
      </c>
      <c r="G12" s="311">
        <f t="shared" si="0"/>
        <v>0</v>
      </c>
      <c r="H12" s="311">
        <f t="shared" si="1"/>
        <v>4</v>
      </c>
      <c r="I12" s="312">
        <f t="shared" si="2"/>
        <v>4</v>
      </c>
      <c r="J12" s="311">
        <f t="shared" si="3"/>
        <v>0</v>
      </c>
      <c r="K12" s="311" t="str">
        <f t="shared" si="4"/>
        <v>A</v>
      </c>
      <c r="L12" s="313" t="str">
        <f t="shared" si="5"/>
        <v>A</v>
      </c>
      <c r="M12" s="310">
        <v>94</v>
      </c>
      <c r="N12" s="311">
        <f t="shared" si="6"/>
        <v>0</v>
      </c>
      <c r="O12" s="311">
        <f t="shared" si="7"/>
        <v>4</v>
      </c>
      <c r="P12" s="312">
        <f t="shared" si="8"/>
        <v>4</v>
      </c>
      <c r="Q12" s="311">
        <f t="shared" si="9"/>
        <v>0</v>
      </c>
      <c r="R12" s="311" t="str">
        <f t="shared" si="10"/>
        <v>A</v>
      </c>
      <c r="S12" s="313" t="str">
        <f t="shared" si="11"/>
        <v>A</v>
      </c>
      <c r="T12" s="310">
        <v>79</v>
      </c>
      <c r="U12" s="311">
        <f t="shared" si="12"/>
        <v>0</v>
      </c>
      <c r="V12" s="311">
        <f t="shared" si="13"/>
        <v>3</v>
      </c>
      <c r="W12" s="312">
        <f t="shared" si="14"/>
        <v>3</v>
      </c>
      <c r="X12" s="311">
        <f t="shared" si="15"/>
        <v>0</v>
      </c>
      <c r="Y12" s="311" t="str">
        <f t="shared" si="16"/>
        <v>B</v>
      </c>
      <c r="Z12" s="313" t="str">
        <f t="shared" si="17"/>
        <v>B</v>
      </c>
      <c r="AA12" s="310">
        <v>93</v>
      </c>
      <c r="AB12" s="311">
        <f t="shared" si="18"/>
        <v>0</v>
      </c>
      <c r="AC12" s="311">
        <f t="shared" si="19"/>
        <v>4</v>
      </c>
      <c r="AD12" s="312">
        <f t="shared" si="20"/>
        <v>4</v>
      </c>
      <c r="AE12" s="311">
        <f t="shared" si="21"/>
        <v>0</v>
      </c>
      <c r="AF12" s="311" t="str">
        <f t="shared" si="22"/>
        <v>A</v>
      </c>
      <c r="AG12" s="313" t="str">
        <f t="shared" si="23"/>
        <v>A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15</v>
      </c>
      <c r="ER12" s="47">
        <f t="shared" si="120"/>
        <v>12</v>
      </c>
      <c r="ES12" s="67">
        <f t="shared" si="121"/>
        <v>45</v>
      </c>
      <c r="ET12" s="68">
        <f t="shared" si="122"/>
        <v>3.75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53">
        <v>8</v>
      </c>
      <c r="B13" s="196" t="s">
        <v>16</v>
      </c>
      <c r="C13" s="152">
        <v>17204123</v>
      </c>
      <c r="D13" s="249" t="s">
        <v>275</v>
      </c>
      <c r="E13" s="243"/>
      <c r="F13" s="310">
        <v>96</v>
      </c>
      <c r="G13" s="311">
        <f t="shared" si="0"/>
        <v>0</v>
      </c>
      <c r="H13" s="311">
        <f t="shared" si="1"/>
        <v>4</v>
      </c>
      <c r="I13" s="312">
        <f t="shared" si="2"/>
        <v>4</v>
      </c>
      <c r="J13" s="311">
        <f t="shared" si="3"/>
        <v>0</v>
      </c>
      <c r="K13" s="311" t="str">
        <f t="shared" si="4"/>
        <v>A</v>
      </c>
      <c r="L13" s="313" t="str">
        <f t="shared" si="5"/>
        <v>A</v>
      </c>
      <c r="M13" s="310">
        <v>93</v>
      </c>
      <c r="N13" s="311">
        <f t="shared" si="6"/>
        <v>0</v>
      </c>
      <c r="O13" s="311">
        <f t="shared" si="7"/>
        <v>4</v>
      </c>
      <c r="P13" s="312">
        <f t="shared" si="8"/>
        <v>4</v>
      </c>
      <c r="Q13" s="311">
        <f t="shared" si="9"/>
        <v>0</v>
      </c>
      <c r="R13" s="311" t="str">
        <f t="shared" si="10"/>
        <v>A</v>
      </c>
      <c r="S13" s="313" t="str">
        <f t="shared" si="11"/>
        <v>A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10">
        <v>91</v>
      </c>
      <c r="AI13" s="311">
        <f t="shared" si="24"/>
        <v>0</v>
      </c>
      <c r="AJ13" s="311">
        <f t="shared" si="25"/>
        <v>4</v>
      </c>
      <c r="AK13" s="312">
        <f t="shared" si="26"/>
        <v>4</v>
      </c>
      <c r="AL13" s="311">
        <f t="shared" si="27"/>
        <v>0</v>
      </c>
      <c r="AM13" s="311" t="str">
        <f t="shared" si="28"/>
        <v>A</v>
      </c>
      <c r="AN13" s="313" t="str">
        <f t="shared" si="29"/>
        <v>A</v>
      </c>
      <c r="AO13" s="310">
        <v>86</v>
      </c>
      <c r="AP13" s="311">
        <f t="shared" si="30"/>
        <v>0</v>
      </c>
      <c r="AQ13" s="311">
        <f t="shared" si="31"/>
        <v>3.6659999999999999</v>
      </c>
      <c r="AR13" s="312">
        <f t="shared" si="32"/>
        <v>3.6659999999999999</v>
      </c>
      <c r="AS13" s="311">
        <f t="shared" si="33"/>
        <v>0</v>
      </c>
      <c r="AT13" s="311" t="str">
        <f t="shared" si="34"/>
        <v>A-</v>
      </c>
      <c r="AU13" s="313" t="str">
        <f t="shared" si="35"/>
        <v>A-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310">
        <v>94</v>
      </c>
      <c r="BD13" s="311">
        <f t="shared" si="42"/>
        <v>0</v>
      </c>
      <c r="BE13" s="311">
        <f t="shared" si="43"/>
        <v>4</v>
      </c>
      <c r="BF13" s="312">
        <f t="shared" si="44"/>
        <v>4</v>
      </c>
      <c r="BG13" s="311">
        <f t="shared" si="45"/>
        <v>0</v>
      </c>
      <c r="BH13" s="311" t="str">
        <f t="shared" si="46"/>
        <v>A</v>
      </c>
      <c r="BI13" s="313" t="str">
        <f t="shared" si="47"/>
        <v>A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19.666</v>
      </c>
      <c r="ER13" s="47">
        <f t="shared" si="120"/>
        <v>15</v>
      </c>
      <c r="ES13" s="67">
        <f t="shared" si="121"/>
        <v>58.997999999999998</v>
      </c>
      <c r="ET13" s="68">
        <f t="shared" si="122"/>
        <v>3.9329999999999998</v>
      </c>
      <c r="EU13" s="47">
        <f t="shared" si="123"/>
        <v>0</v>
      </c>
      <c r="EV13" s="47" t="str">
        <f t="shared" si="124"/>
        <v>A-</v>
      </c>
      <c r="EW13" s="48" t="str">
        <f t="shared" si="125"/>
        <v>A-</v>
      </c>
      <c r="EX13" s="69"/>
      <c r="EY13" s="70"/>
      <c r="EZ13" s="71"/>
      <c r="FA13" s="52"/>
    </row>
    <row r="14" spans="1:158" ht="50.1" customHeight="1">
      <c r="A14" s="53">
        <v>9</v>
      </c>
      <c r="B14" s="196" t="s">
        <v>16</v>
      </c>
      <c r="C14" s="152">
        <v>17204124</v>
      </c>
      <c r="D14" s="249" t="s">
        <v>276</v>
      </c>
      <c r="E14" s="243"/>
      <c r="F14" s="310" t="s">
        <v>446</v>
      </c>
      <c r="G14" s="311">
        <f t="shared" si="0"/>
        <v>0</v>
      </c>
      <c r="H14" s="311" t="b">
        <f t="shared" si="1"/>
        <v>0</v>
      </c>
      <c r="I14" s="312" t="b">
        <f t="shared" si="2"/>
        <v>0</v>
      </c>
      <c r="J14" s="311">
        <f t="shared" si="3"/>
        <v>0</v>
      </c>
      <c r="K14" s="311" t="b">
        <f t="shared" si="4"/>
        <v>0</v>
      </c>
      <c r="L14" s="313" t="b">
        <f t="shared" si="5"/>
        <v>0</v>
      </c>
      <c r="M14" s="310" t="s">
        <v>446</v>
      </c>
      <c r="N14" s="311">
        <f t="shared" si="6"/>
        <v>0</v>
      </c>
      <c r="O14" s="311" t="b">
        <f t="shared" si="7"/>
        <v>0</v>
      </c>
      <c r="P14" s="312" t="b">
        <f t="shared" si="8"/>
        <v>0</v>
      </c>
      <c r="Q14" s="311">
        <f t="shared" si="9"/>
        <v>0</v>
      </c>
      <c r="R14" s="311" t="b">
        <f t="shared" si="10"/>
        <v>0</v>
      </c>
      <c r="S14" s="313" t="b">
        <f t="shared" si="11"/>
        <v>0</v>
      </c>
      <c r="T14" s="310" t="s">
        <v>446</v>
      </c>
      <c r="U14" s="311">
        <f t="shared" si="12"/>
        <v>0</v>
      </c>
      <c r="V14" s="311" t="b">
        <f t="shared" si="13"/>
        <v>0</v>
      </c>
      <c r="W14" s="312" t="b">
        <f t="shared" si="14"/>
        <v>0</v>
      </c>
      <c r="X14" s="311">
        <f t="shared" si="15"/>
        <v>0</v>
      </c>
      <c r="Y14" s="311" t="b">
        <f t="shared" si="16"/>
        <v>0</v>
      </c>
      <c r="Z14" s="313" t="b">
        <f t="shared" si="17"/>
        <v>0</v>
      </c>
      <c r="AA14" s="310" t="s">
        <v>446</v>
      </c>
      <c r="AB14" s="311">
        <f t="shared" si="18"/>
        <v>0</v>
      </c>
      <c r="AC14" s="311" t="b">
        <f t="shared" si="19"/>
        <v>0</v>
      </c>
      <c r="AD14" s="312" t="b">
        <f t="shared" si="20"/>
        <v>0</v>
      </c>
      <c r="AE14" s="311">
        <f t="shared" si="21"/>
        <v>0</v>
      </c>
      <c r="AF14" s="311" t="b">
        <f t="shared" si="22"/>
        <v>0</v>
      </c>
      <c r="AG14" s="313" t="b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310" t="s">
        <v>446</v>
      </c>
      <c r="AW14" s="311">
        <f t="shared" si="36"/>
        <v>0</v>
      </c>
      <c r="AX14" s="311" t="b">
        <f t="shared" si="37"/>
        <v>0</v>
      </c>
      <c r="AY14" s="312" t="b">
        <f t="shared" si="38"/>
        <v>0</v>
      </c>
      <c r="AZ14" s="311">
        <f t="shared" si="39"/>
        <v>0</v>
      </c>
      <c r="BA14" s="311" t="b">
        <f t="shared" si="40"/>
        <v>0</v>
      </c>
      <c r="BB14" s="313" t="b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0</v>
      </c>
      <c r="ER14" s="47">
        <f t="shared" si="120"/>
        <v>0</v>
      </c>
      <c r="ES14" s="67">
        <f t="shared" si="121"/>
        <v>0</v>
      </c>
      <c r="ET14" s="68">
        <f t="shared" si="122"/>
        <v>0</v>
      </c>
      <c r="EU14" s="47">
        <f t="shared" si="123"/>
        <v>0</v>
      </c>
      <c r="EV14" s="47">
        <f t="shared" si="124"/>
        <v>0</v>
      </c>
      <c r="EW14" s="48">
        <f t="shared" si="125"/>
        <v>0</v>
      </c>
      <c r="EX14" s="69"/>
      <c r="EY14" s="70"/>
      <c r="EZ14" s="71"/>
      <c r="FA14" s="52"/>
    </row>
    <row r="15" spans="1:158" ht="50.1" customHeight="1">
      <c r="A15" s="53">
        <v>10</v>
      </c>
      <c r="B15" s="196" t="s">
        <v>16</v>
      </c>
      <c r="C15" s="152">
        <v>17204125</v>
      </c>
      <c r="D15" s="249" t="s">
        <v>277</v>
      </c>
      <c r="E15" s="243"/>
      <c r="F15" s="310" t="s">
        <v>446</v>
      </c>
      <c r="G15" s="311">
        <f t="shared" si="0"/>
        <v>0</v>
      </c>
      <c r="H15" s="311" t="b">
        <f t="shared" si="1"/>
        <v>0</v>
      </c>
      <c r="I15" s="312" t="b">
        <f t="shared" si="2"/>
        <v>0</v>
      </c>
      <c r="J15" s="311">
        <f t="shared" si="3"/>
        <v>0</v>
      </c>
      <c r="K15" s="311" t="b">
        <f t="shared" si="4"/>
        <v>0</v>
      </c>
      <c r="L15" s="313" t="b">
        <f t="shared" si="5"/>
        <v>0</v>
      </c>
      <c r="M15" s="310" t="s">
        <v>446</v>
      </c>
      <c r="N15" s="311">
        <f t="shared" si="6"/>
        <v>0</v>
      </c>
      <c r="O15" s="311" t="b">
        <f t="shared" si="7"/>
        <v>0</v>
      </c>
      <c r="P15" s="312" t="b">
        <f t="shared" si="8"/>
        <v>0</v>
      </c>
      <c r="Q15" s="311">
        <f t="shared" si="9"/>
        <v>0</v>
      </c>
      <c r="R15" s="311" t="b">
        <f t="shared" si="10"/>
        <v>0</v>
      </c>
      <c r="S15" s="313" t="b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310" t="s">
        <v>446</v>
      </c>
      <c r="AB15" s="311">
        <f t="shared" si="18"/>
        <v>0</v>
      </c>
      <c r="AC15" s="311" t="b">
        <f t="shared" si="19"/>
        <v>0</v>
      </c>
      <c r="AD15" s="312" t="b">
        <f t="shared" si="20"/>
        <v>0</v>
      </c>
      <c r="AE15" s="311">
        <f t="shared" si="21"/>
        <v>0</v>
      </c>
      <c r="AF15" s="311" t="b">
        <f t="shared" si="22"/>
        <v>0</v>
      </c>
      <c r="AG15" s="313" t="b">
        <f t="shared" si="23"/>
        <v>0</v>
      </c>
      <c r="AH15" s="310" t="s">
        <v>446</v>
      </c>
      <c r="AI15" s="311">
        <f t="shared" si="24"/>
        <v>0</v>
      </c>
      <c r="AJ15" s="311" t="b">
        <f t="shared" si="25"/>
        <v>0</v>
      </c>
      <c r="AK15" s="312" t="b">
        <f t="shared" si="26"/>
        <v>0</v>
      </c>
      <c r="AL15" s="311">
        <f t="shared" si="27"/>
        <v>0</v>
      </c>
      <c r="AM15" s="311" t="b">
        <f t="shared" si="28"/>
        <v>0</v>
      </c>
      <c r="AN15" s="313" t="b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310" t="s">
        <v>446</v>
      </c>
      <c r="BY15" s="311">
        <f t="shared" si="60"/>
        <v>0</v>
      </c>
      <c r="BZ15" s="311" t="b">
        <f t="shared" si="61"/>
        <v>0</v>
      </c>
      <c r="CA15" s="312" t="b">
        <f t="shared" si="62"/>
        <v>0</v>
      </c>
      <c r="CB15" s="311">
        <f t="shared" si="63"/>
        <v>0</v>
      </c>
      <c r="CC15" s="311" t="b">
        <f t="shared" si="64"/>
        <v>0</v>
      </c>
      <c r="CD15" s="313" t="b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0</v>
      </c>
      <c r="ER15" s="47">
        <f t="shared" si="120"/>
        <v>0</v>
      </c>
      <c r="ES15" s="67">
        <f t="shared" si="121"/>
        <v>0</v>
      </c>
      <c r="ET15" s="68">
        <f t="shared" si="122"/>
        <v>0</v>
      </c>
      <c r="EU15" s="47">
        <f t="shared" si="123"/>
        <v>0</v>
      </c>
      <c r="EV15" s="47">
        <f t="shared" si="124"/>
        <v>0</v>
      </c>
      <c r="EW15" s="48">
        <f t="shared" si="125"/>
        <v>0</v>
      </c>
      <c r="EX15" s="69"/>
      <c r="EY15" s="70"/>
      <c r="EZ15" s="71"/>
      <c r="FA15" s="52"/>
    </row>
    <row r="16" spans="1:158" ht="50.1" customHeight="1">
      <c r="A16" s="53">
        <v>11</v>
      </c>
      <c r="B16" s="196" t="s">
        <v>16</v>
      </c>
      <c r="C16" s="152">
        <v>17204126</v>
      </c>
      <c r="D16" s="249" t="s">
        <v>278</v>
      </c>
      <c r="E16" s="243"/>
      <c r="F16" s="310">
        <v>96</v>
      </c>
      <c r="G16" s="311">
        <f t="shared" si="0"/>
        <v>0</v>
      </c>
      <c r="H16" s="311">
        <f t="shared" si="1"/>
        <v>4</v>
      </c>
      <c r="I16" s="312">
        <f t="shared" si="2"/>
        <v>4</v>
      </c>
      <c r="J16" s="311">
        <f t="shared" si="3"/>
        <v>0</v>
      </c>
      <c r="K16" s="311" t="str">
        <f t="shared" si="4"/>
        <v>A</v>
      </c>
      <c r="L16" s="313" t="str">
        <f t="shared" si="5"/>
        <v>A</v>
      </c>
      <c r="M16" s="310">
        <v>96</v>
      </c>
      <c r="N16" s="311">
        <f t="shared" si="6"/>
        <v>0</v>
      </c>
      <c r="O16" s="311">
        <f t="shared" si="7"/>
        <v>4</v>
      </c>
      <c r="P16" s="312">
        <f t="shared" si="8"/>
        <v>4</v>
      </c>
      <c r="Q16" s="311">
        <f t="shared" si="9"/>
        <v>0</v>
      </c>
      <c r="R16" s="311" t="str">
        <f t="shared" si="10"/>
        <v>A</v>
      </c>
      <c r="S16" s="313" t="str">
        <f t="shared" si="11"/>
        <v>A</v>
      </c>
      <c r="T16" s="310">
        <v>70</v>
      </c>
      <c r="U16" s="311">
        <f t="shared" si="12"/>
        <v>0</v>
      </c>
      <c r="V16" s="311">
        <f t="shared" si="13"/>
        <v>2.6659999999999999</v>
      </c>
      <c r="W16" s="312">
        <f t="shared" si="14"/>
        <v>2.6659999999999999</v>
      </c>
      <c r="X16" s="311">
        <f t="shared" si="15"/>
        <v>0</v>
      </c>
      <c r="Y16" s="311" t="str">
        <f t="shared" si="16"/>
        <v>B-</v>
      </c>
      <c r="Z16" s="313" t="str">
        <f t="shared" si="17"/>
        <v>B-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310">
        <v>88</v>
      </c>
      <c r="AI16" s="311">
        <f t="shared" si="24"/>
        <v>0</v>
      </c>
      <c r="AJ16" s="311">
        <f t="shared" si="25"/>
        <v>3.6659999999999999</v>
      </c>
      <c r="AK16" s="312">
        <f t="shared" si="26"/>
        <v>3.6659999999999999</v>
      </c>
      <c r="AL16" s="311">
        <f t="shared" si="27"/>
        <v>0</v>
      </c>
      <c r="AM16" s="311" t="str">
        <f t="shared" si="28"/>
        <v>A-</v>
      </c>
      <c r="AN16" s="313" t="str">
        <f t="shared" si="29"/>
        <v>A-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310">
        <v>89</v>
      </c>
      <c r="BK16" s="311">
        <f t="shared" si="48"/>
        <v>0</v>
      </c>
      <c r="BL16" s="311">
        <f t="shared" si="49"/>
        <v>3.6659999999999999</v>
      </c>
      <c r="BM16" s="312">
        <f t="shared" si="50"/>
        <v>3.6659999999999999</v>
      </c>
      <c r="BN16" s="311">
        <f t="shared" si="51"/>
        <v>0</v>
      </c>
      <c r="BO16" s="311" t="str">
        <f t="shared" si="52"/>
        <v>A-</v>
      </c>
      <c r="BP16" s="313" t="str">
        <f t="shared" si="53"/>
        <v>A-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17.998000000000001</v>
      </c>
      <c r="ER16" s="47">
        <f t="shared" si="120"/>
        <v>15</v>
      </c>
      <c r="ES16" s="67">
        <f t="shared" si="121"/>
        <v>53.993999999999993</v>
      </c>
      <c r="ET16" s="68">
        <f t="shared" si="122"/>
        <v>3.6</v>
      </c>
      <c r="EU16" s="47">
        <f t="shared" si="123"/>
        <v>0</v>
      </c>
      <c r="EV16" s="47" t="str">
        <f t="shared" si="124"/>
        <v>B+</v>
      </c>
      <c r="EW16" s="48" t="str">
        <f t="shared" si="125"/>
        <v>B+</v>
      </c>
      <c r="EX16" s="69"/>
      <c r="EY16" s="70"/>
      <c r="EZ16" s="71"/>
      <c r="FA16" s="52"/>
    </row>
    <row r="17" spans="1:157" ht="50.1" customHeight="1">
      <c r="A17" s="53">
        <v>12</v>
      </c>
      <c r="B17" s="196" t="s">
        <v>16</v>
      </c>
      <c r="C17" s="152">
        <v>17204127</v>
      </c>
      <c r="D17" s="249" t="s">
        <v>279</v>
      </c>
      <c r="E17" s="243"/>
      <c r="F17" s="310">
        <v>91</v>
      </c>
      <c r="G17" s="311">
        <f t="shared" si="0"/>
        <v>0</v>
      </c>
      <c r="H17" s="311">
        <f t="shared" si="1"/>
        <v>4</v>
      </c>
      <c r="I17" s="312">
        <f t="shared" si="2"/>
        <v>4</v>
      </c>
      <c r="J17" s="311">
        <f t="shared" si="3"/>
        <v>0</v>
      </c>
      <c r="K17" s="311" t="str">
        <f t="shared" si="4"/>
        <v>A</v>
      </c>
      <c r="L17" s="313" t="str">
        <f t="shared" si="5"/>
        <v>A</v>
      </c>
      <c r="M17" s="310">
        <v>60</v>
      </c>
      <c r="N17" s="311">
        <f t="shared" si="6"/>
        <v>2</v>
      </c>
      <c r="O17" s="311">
        <f t="shared" si="7"/>
        <v>0</v>
      </c>
      <c r="P17" s="312">
        <f t="shared" si="8"/>
        <v>2</v>
      </c>
      <c r="Q17" s="311" t="str">
        <f t="shared" si="9"/>
        <v>C</v>
      </c>
      <c r="R17" s="311">
        <f t="shared" si="10"/>
        <v>0</v>
      </c>
      <c r="S17" s="313" t="str">
        <f t="shared" si="11"/>
        <v>C</v>
      </c>
      <c r="T17" s="310">
        <v>66</v>
      </c>
      <c r="U17" s="311">
        <f t="shared" si="12"/>
        <v>2.3330000000000002</v>
      </c>
      <c r="V17" s="311">
        <f t="shared" si="13"/>
        <v>0</v>
      </c>
      <c r="W17" s="312">
        <f t="shared" si="14"/>
        <v>2.3330000000000002</v>
      </c>
      <c r="X17" s="311" t="str">
        <f t="shared" si="15"/>
        <v>C+</v>
      </c>
      <c r="Y17" s="311">
        <f t="shared" si="16"/>
        <v>0</v>
      </c>
      <c r="Z17" s="313" t="str">
        <f t="shared" si="17"/>
        <v>C+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8.3330000000000002</v>
      </c>
      <c r="ER17" s="47">
        <f t="shared" si="120"/>
        <v>9</v>
      </c>
      <c r="ES17" s="67">
        <f t="shared" si="121"/>
        <v>24.999000000000002</v>
      </c>
      <c r="ET17" s="68">
        <f t="shared" si="122"/>
        <v>2.778</v>
      </c>
      <c r="EU17" s="47">
        <f t="shared" si="123"/>
        <v>0</v>
      </c>
      <c r="EV17" s="47" t="str">
        <f t="shared" si="124"/>
        <v>B-</v>
      </c>
      <c r="EW17" s="48" t="str">
        <f t="shared" si="125"/>
        <v>B-</v>
      </c>
      <c r="EX17" s="69"/>
      <c r="EY17" s="70"/>
      <c r="EZ17" s="71"/>
      <c r="FA17" s="52"/>
    </row>
    <row r="18" spans="1:157" ht="50.1" customHeight="1">
      <c r="A18" s="53">
        <v>13</v>
      </c>
      <c r="B18" s="196" t="s">
        <v>16</v>
      </c>
      <c r="C18" s="152">
        <v>17204129</v>
      </c>
      <c r="D18" s="249" t="s">
        <v>280</v>
      </c>
      <c r="E18" s="243"/>
      <c r="F18" s="310">
        <v>70</v>
      </c>
      <c r="G18" s="311">
        <f t="shared" si="0"/>
        <v>0</v>
      </c>
      <c r="H18" s="311">
        <f t="shared" si="1"/>
        <v>2.6659999999999999</v>
      </c>
      <c r="I18" s="312">
        <f t="shared" si="2"/>
        <v>2.6659999999999999</v>
      </c>
      <c r="J18" s="311">
        <f t="shared" si="3"/>
        <v>0</v>
      </c>
      <c r="K18" s="311" t="str">
        <f t="shared" si="4"/>
        <v>B-</v>
      </c>
      <c r="L18" s="313" t="str">
        <f t="shared" si="5"/>
        <v>B-</v>
      </c>
      <c r="M18" s="310">
        <v>70</v>
      </c>
      <c r="N18" s="311">
        <f t="shared" si="6"/>
        <v>0</v>
      </c>
      <c r="O18" s="311">
        <f t="shared" si="7"/>
        <v>2.6659999999999999</v>
      </c>
      <c r="P18" s="312">
        <f t="shared" si="8"/>
        <v>2.6659999999999999</v>
      </c>
      <c r="Q18" s="311">
        <f t="shared" si="9"/>
        <v>0</v>
      </c>
      <c r="R18" s="311" t="str">
        <f t="shared" si="10"/>
        <v>B-</v>
      </c>
      <c r="S18" s="313" t="str">
        <f t="shared" si="11"/>
        <v>B-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10">
        <v>80</v>
      </c>
      <c r="AP18" s="311">
        <f t="shared" si="30"/>
        <v>0</v>
      </c>
      <c r="AQ18" s="311">
        <f t="shared" si="31"/>
        <v>3.3330000000000002</v>
      </c>
      <c r="AR18" s="312">
        <f t="shared" si="32"/>
        <v>3.3330000000000002</v>
      </c>
      <c r="AS18" s="311">
        <f t="shared" si="33"/>
        <v>0</v>
      </c>
      <c r="AT18" s="311" t="str">
        <f t="shared" si="34"/>
        <v>B+</v>
      </c>
      <c r="AU18" s="313" t="str">
        <f t="shared" si="35"/>
        <v>B+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310">
        <v>89</v>
      </c>
      <c r="BR18" s="311">
        <f t="shared" si="54"/>
        <v>0</v>
      </c>
      <c r="BS18" s="311">
        <f t="shared" si="55"/>
        <v>3.6659999999999999</v>
      </c>
      <c r="BT18" s="312">
        <f t="shared" si="56"/>
        <v>3.6659999999999999</v>
      </c>
      <c r="BU18" s="311">
        <f t="shared" si="57"/>
        <v>0</v>
      </c>
      <c r="BV18" s="311" t="str">
        <f t="shared" si="58"/>
        <v>A-</v>
      </c>
      <c r="BW18" s="313" t="str">
        <f t="shared" si="59"/>
        <v>A-</v>
      </c>
      <c r="BX18" s="310">
        <v>84</v>
      </c>
      <c r="BY18" s="311">
        <f t="shared" si="60"/>
        <v>0</v>
      </c>
      <c r="BZ18" s="311">
        <f t="shared" si="61"/>
        <v>3.3330000000000002</v>
      </c>
      <c r="CA18" s="312">
        <f t="shared" si="62"/>
        <v>3.3330000000000002</v>
      </c>
      <c r="CB18" s="311">
        <f t="shared" si="63"/>
        <v>0</v>
      </c>
      <c r="CC18" s="311" t="str">
        <f t="shared" si="64"/>
        <v>B+</v>
      </c>
      <c r="CD18" s="313" t="str">
        <f t="shared" si="65"/>
        <v>B+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15.664</v>
      </c>
      <c r="ER18" s="47">
        <f t="shared" si="120"/>
        <v>15</v>
      </c>
      <c r="ES18" s="67">
        <f t="shared" si="121"/>
        <v>46.991999999999997</v>
      </c>
      <c r="ET18" s="68">
        <f t="shared" si="122"/>
        <v>3.133</v>
      </c>
      <c r="EU18" s="47">
        <f t="shared" si="123"/>
        <v>0</v>
      </c>
      <c r="EV18" s="47" t="str">
        <f t="shared" si="124"/>
        <v>B</v>
      </c>
      <c r="EW18" s="48" t="str">
        <f t="shared" si="125"/>
        <v>B</v>
      </c>
      <c r="EX18" s="69"/>
      <c r="EY18" s="70"/>
      <c r="EZ18" s="71"/>
      <c r="FA18" s="52"/>
    </row>
    <row r="19" spans="1:157" ht="50.1" customHeight="1">
      <c r="A19" s="53">
        <v>14</v>
      </c>
      <c r="B19" s="145" t="s">
        <v>281</v>
      </c>
      <c r="C19" s="146">
        <v>14204086</v>
      </c>
      <c r="D19" s="251" t="s">
        <v>282</v>
      </c>
      <c r="E19" s="243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310">
        <v>85</v>
      </c>
      <c r="BK19" s="311">
        <f t="shared" si="48"/>
        <v>0</v>
      </c>
      <c r="BL19" s="311">
        <f t="shared" si="49"/>
        <v>3.6659999999999999</v>
      </c>
      <c r="BM19" s="312">
        <f t="shared" si="50"/>
        <v>3.6659999999999999</v>
      </c>
      <c r="BN19" s="311">
        <f t="shared" si="51"/>
        <v>0</v>
      </c>
      <c r="BO19" s="311" t="str">
        <f t="shared" si="52"/>
        <v>A-</v>
      </c>
      <c r="BP19" s="313" t="str">
        <f t="shared" si="53"/>
        <v>A-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3.6659999999999999</v>
      </c>
      <c r="ER19" s="47">
        <f t="shared" si="120"/>
        <v>3</v>
      </c>
      <c r="ES19" s="67">
        <f t="shared" si="121"/>
        <v>10.997999999999999</v>
      </c>
      <c r="ET19" s="68">
        <f t="shared" si="122"/>
        <v>3.6659999999999999</v>
      </c>
      <c r="EU19" s="47">
        <f t="shared" si="123"/>
        <v>0</v>
      </c>
      <c r="EV19" s="47" t="str">
        <f t="shared" si="124"/>
        <v>A-</v>
      </c>
      <c r="EW19" s="48" t="str">
        <f t="shared" si="125"/>
        <v>A-</v>
      </c>
      <c r="EX19" s="69"/>
      <c r="EY19" s="70"/>
      <c r="EZ19" s="71"/>
      <c r="FA19" s="52"/>
    </row>
    <row r="20" spans="1:157" ht="50.1" customHeight="1">
      <c r="A20" s="53">
        <v>15</v>
      </c>
      <c r="B20" s="145" t="s">
        <v>281</v>
      </c>
      <c r="C20" s="146">
        <v>14204093</v>
      </c>
      <c r="D20" s="251" t="s">
        <v>283</v>
      </c>
      <c r="E20" s="243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310">
        <v>66</v>
      </c>
      <c r="BK20" s="311">
        <f t="shared" si="48"/>
        <v>2.3330000000000002</v>
      </c>
      <c r="BL20" s="311">
        <f t="shared" si="49"/>
        <v>0</v>
      </c>
      <c r="BM20" s="312">
        <f t="shared" si="50"/>
        <v>2.3330000000000002</v>
      </c>
      <c r="BN20" s="311" t="str">
        <f t="shared" si="51"/>
        <v>C+</v>
      </c>
      <c r="BO20" s="311">
        <f t="shared" si="52"/>
        <v>0</v>
      </c>
      <c r="BP20" s="313" t="str">
        <f t="shared" si="53"/>
        <v>C+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2.3330000000000002</v>
      </c>
      <c r="ER20" s="47">
        <f t="shared" si="120"/>
        <v>3</v>
      </c>
      <c r="ES20" s="67">
        <f t="shared" si="121"/>
        <v>6.9990000000000006</v>
      </c>
      <c r="ET20" s="68">
        <f t="shared" si="122"/>
        <v>2.3330000000000002</v>
      </c>
      <c r="EU20" s="47">
        <f t="shared" si="123"/>
        <v>0</v>
      </c>
      <c r="EV20" s="47" t="str">
        <f t="shared" si="124"/>
        <v>C+</v>
      </c>
      <c r="EW20" s="48" t="str">
        <f t="shared" si="125"/>
        <v>C+</v>
      </c>
      <c r="EX20" s="69"/>
      <c r="EY20" s="70"/>
      <c r="EZ20" s="71"/>
      <c r="FA20" s="52"/>
    </row>
    <row r="21" spans="1:157" ht="50.1" customHeight="1" thickBot="1">
      <c r="A21" s="53">
        <v>16</v>
      </c>
      <c r="B21" s="145" t="s">
        <v>50</v>
      </c>
      <c r="C21" s="200">
        <v>16204060</v>
      </c>
      <c r="D21" s="245" t="s">
        <v>284</v>
      </c>
      <c r="E21" s="243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310" t="s">
        <v>450</v>
      </c>
      <c r="AI21" s="311">
        <f t="shared" si="24"/>
        <v>0</v>
      </c>
      <c r="AJ21" s="311" t="b">
        <f t="shared" si="25"/>
        <v>0</v>
      </c>
      <c r="AK21" s="312" t="b">
        <f t="shared" si="26"/>
        <v>0</v>
      </c>
      <c r="AL21" s="311">
        <f t="shared" si="27"/>
        <v>0</v>
      </c>
      <c r="AM21" s="311" t="b">
        <f t="shared" si="28"/>
        <v>0</v>
      </c>
      <c r="AN21" s="313" t="b">
        <f t="shared" si="29"/>
        <v>0</v>
      </c>
      <c r="AO21" s="310">
        <v>44</v>
      </c>
      <c r="AP21" s="311">
        <f t="shared" si="30"/>
        <v>1</v>
      </c>
      <c r="AQ21" s="311">
        <f t="shared" si="31"/>
        <v>0</v>
      </c>
      <c r="AR21" s="312">
        <f t="shared" si="32"/>
        <v>1</v>
      </c>
      <c r="AS21" s="311" t="str">
        <f t="shared" si="33"/>
        <v>D</v>
      </c>
      <c r="AT21" s="311">
        <f t="shared" si="34"/>
        <v>0</v>
      </c>
      <c r="AU21" s="313" t="str">
        <f t="shared" si="35"/>
        <v>D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310">
        <v>84</v>
      </c>
      <c r="BR21" s="311">
        <f t="shared" si="54"/>
        <v>0</v>
      </c>
      <c r="BS21" s="311">
        <f t="shared" si="55"/>
        <v>3.3330000000000002</v>
      </c>
      <c r="BT21" s="312">
        <f t="shared" si="56"/>
        <v>3.3330000000000002</v>
      </c>
      <c r="BU21" s="311">
        <f t="shared" si="57"/>
        <v>0</v>
      </c>
      <c r="BV21" s="311" t="str">
        <f t="shared" si="58"/>
        <v>B+</v>
      </c>
      <c r="BW21" s="313" t="str">
        <f t="shared" si="59"/>
        <v>B+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4.3330000000000002</v>
      </c>
      <c r="ER21" s="47">
        <f t="shared" si="120"/>
        <v>6</v>
      </c>
      <c r="ES21" s="67">
        <f t="shared" si="121"/>
        <v>12.999000000000001</v>
      </c>
      <c r="ET21" s="68">
        <f t="shared" si="122"/>
        <v>2.1669999999999998</v>
      </c>
      <c r="EU21" s="47" t="str">
        <f t="shared" si="123"/>
        <v>C</v>
      </c>
      <c r="EV21" s="47">
        <f t="shared" si="124"/>
        <v>0</v>
      </c>
      <c r="EW21" s="48" t="str">
        <f t="shared" si="125"/>
        <v>C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6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FB26"/>
  <sheetViews>
    <sheetView showZeros="0" rightToLeft="1" view="pageBreakPreview" topLeftCell="D6" zoomScale="35" zoomScaleNormal="50" zoomScaleSheetLayoutView="35" workbookViewId="0">
      <pane xSplit="3885" ySplit="4800" topLeftCell="F18" activePane="bottomRight"/>
      <selection activeCell="D1" sqref="D1"/>
      <selection pane="topRight" activeCell="F1" sqref="F1"/>
      <selection pane="bottomLeft" activeCell="D6" sqref="D6"/>
      <selection pane="bottomRight" activeCell="FK6" sqref="FK6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101" style="91" customWidth="1"/>
    <col min="5" max="5" width="25.85546875" style="91" hidden="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1204703</v>
      </c>
      <c r="U2" s="392"/>
      <c r="V2" s="392"/>
      <c r="W2" s="392"/>
      <c r="X2" s="392"/>
      <c r="Y2" s="392"/>
      <c r="Z2" s="393"/>
      <c r="AA2" s="391">
        <v>1204704</v>
      </c>
      <c r="AB2" s="392"/>
      <c r="AC2" s="392"/>
      <c r="AD2" s="392"/>
      <c r="AE2" s="392"/>
      <c r="AF2" s="392"/>
      <c r="AG2" s="393"/>
      <c r="AH2" s="391">
        <v>1204705</v>
      </c>
      <c r="AI2" s="392"/>
      <c r="AJ2" s="392"/>
      <c r="AK2" s="392"/>
      <c r="AL2" s="392"/>
      <c r="AM2" s="392"/>
      <c r="AN2" s="393"/>
      <c r="AO2" s="391">
        <v>1204706</v>
      </c>
      <c r="AP2" s="392"/>
      <c r="AQ2" s="392"/>
      <c r="AR2" s="392"/>
      <c r="AS2" s="392"/>
      <c r="AT2" s="392"/>
      <c r="AU2" s="393"/>
      <c r="AV2" s="391">
        <v>1204752</v>
      </c>
      <c r="AW2" s="392"/>
      <c r="AX2" s="392"/>
      <c r="AY2" s="392"/>
      <c r="AZ2" s="392"/>
      <c r="BA2" s="392"/>
      <c r="BB2" s="393"/>
      <c r="BC2" s="391">
        <v>1204753</v>
      </c>
      <c r="BD2" s="392"/>
      <c r="BE2" s="392"/>
      <c r="BF2" s="392"/>
      <c r="BG2" s="392"/>
      <c r="BH2" s="392"/>
      <c r="BI2" s="393"/>
      <c r="BJ2" s="391">
        <v>1204755</v>
      </c>
      <c r="BK2" s="392"/>
      <c r="BL2" s="392"/>
      <c r="BM2" s="392"/>
      <c r="BN2" s="392"/>
      <c r="BO2" s="392"/>
      <c r="BP2" s="393"/>
      <c r="BQ2" s="391">
        <v>1203752</v>
      </c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80.099999999999994" customHeight="1" thickTop="1" thickBot="1">
      <c r="A3" s="434"/>
      <c r="B3" s="437"/>
      <c r="C3" s="440"/>
      <c r="D3" s="432" t="s">
        <v>6</v>
      </c>
      <c r="E3" s="443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420</v>
      </c>
      <c r="U3" s="512"/>
      <c r="V3" s="512"/>
      <c r="W3" s="512"/>
      <c r="X3" s="512"/>
      <c r="Y3" s="512"/>
      <c r="Z3" s="513"/>
      <c r="AA3" s="511" t="s">
        <v>421</v>
      </c>
      <c r="AB3" s="512"/>
      <c r="AC3" s="512"/>
      <c r="AD3" s="512"/>
      <c r="AE3" s="512"/>
      <c r="AF3" s="512"/>
      <c r="AG3" s="513"/>
      <c r="AH3" s="511" t="s">
        <v>422</v>
      </c>
      <c r="AI3" s="512"/>
      <c r="AJ3" s="512"/>
      <c r="AK3" s="512"/>
      <c r="AL3" s="512"/>
      <c r="AM3" s="512"/>
      <c r="AN3" s="513"/>
      <c r="AO3" s="511" t="s">
        <v>423</v>
      </c>
      <c r="AP3" s="512"/>
      <c r="AQ3" s="512"/>
      <c r="AR3" s="512"/>
      <c r="AS3" s="512"/>
      <c r="AT3" s="512"/>
      <c r="AU3" s="513"/>
      <c r="AV3" s="511" t="s">
        <v>389</v>
      </c>
      <c r="AW3" s="512"/>
      <c r="AX3" s="512"/>
      <c r="AY3" s="512"/>
      <c r="AZ3" s="512"/>
      <c r="BA3" s="512"/>
      <c r="BB3" s="513"/>
      <c r="BC3" s="511" t="s">
        <v>445</v>
      </c>
      <c r="BD3" s="512"/>
      <c r="BE3" s="512"/>
      <c r="BF3" s="512"/>
      <c r="BG3" s="512"/>
      <c r="BH3" s="512"/>
      <c r="BI3" s="513"/>
      <c r="BJ3" s="511" t="s">
        <v>390</v>
      </c>
      <c r="BK3" s="512"/>
      <c r="BL3" s="512"/>
      <c r="BM3" s="512"/>
      <c r="BN3" s="512"/>
      <c r="BO3" s="512"/>
      <c r="BP3" s="513"/>
      <c r="BQ3" s="511" t="s">
        <v>419</v>
      </c>
      <c r="BR3" s="512"/>
      <c r="BS3" s="512"/>
      <c r="BT3" s="512"/>
      <c r="BU3" s="512"/>
      <c r="BV3" s="512"/>
      <c r="BW3" s="513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374" t="s">
        <v>8</v>
      </c>
      <c r="J4" s="9"/>
      <c r="K4" s="10"/>
      <c r="L4" s="376" t="s">
        <v>9</v>
      </c>
      <c r="M4" s="13" t="s">
        <v>7</v>
      </c>
      <c r="N4" s="14"/>
      <c r="O4" s="14"/>
      <c r="P4" s="374" t="s">
        <v>8</v>
      </c>
      <c r="Q4" s="12"/>
      <c r="R4" s="12"/>
      <c r="S4" s="376" t="s">
        <v>9</v>
      </c>
      <c r="T4" s="13" t="s">
        <v>7</v>
      </c>
      <c r="U4" s="14"/>
      <c r="V4" s="14"/>
      <c r="W4" s="374" t="s">
        <v>8</v>
      </c>
      <c r="X4" s="12"/>
      <c r="Y4" s="12"/>
      <c r="Z4" s="376" t="s">
        <v>9</v>
      </c>
      <c r="AA4" s="13" t="s">
        <v>7</v>
      </c>
      <c r="AB4" s="14"/>
      <c r="AC4" s="14"/>
      <c r="AD4" s="374" t="s">
        <v>8</v>
      </c>
      <c r="AE4" s="12"/>
      <c r="AF4" s="12"/>
      <c r="AG4" s="376" t="s">
        <v>9</v>
      </c>
      <c r="AH4" s="13" t="s">
        <v>7</v>
      </c>
      <c r="AI4" s="14"/>
      <c r="AJ4" s="14"/>
      <c r="AK4" s="374" t="s">
        <v>8</v>
      </c>
      <c r="AL4" s="12"/>
      <c r="AM4" s="12"/>
      <c r="AN4" s="376" t="s">
        <v>9</v>
      </c>
      <c r="AO4" s="13" t="s">
        <v>7</v>
      </c>
      <c r="AP4" s="14"/>
      <c r="AQ4" s="14"/>
      <c r="AR4" s="374" t="s">
        <v>8</v>
      </c>
      <c r="AS4" s="12"/>
      <c r="AT4" s="12"/>
      <c r="AU4" s="376" t="s">
        <v>9</v>
      </c>
      <c r="AV4" s="13" t="s">
        <v>7</v>
      </c>
      <c r="AW4" s="14"/>
      <c r="AX4" s="14"/>
      <c r="AY4" s="374" t="s">
        <v>8</v>
      </c>
      <c r="AZ4" s="12"/>
      <c r="BA4" s="12"/>
      <c r="BB4" s="376" t="s">
        <v>9</v>
      </c>
      <c r="BC4" s="13" t="s">
        <v>7</v>
      </c>
      <c r="BD4" s="14"/>
      <c r="BE4" s="14"/>
      <c r="BF4" s="374" t="s">
        <v>8</v>
      </c>
      <c r="BG4" s="12"/>
      <c r="BH4" s="12"/>
      <c r="BI4" s="376" t="s">
        <v>9</v>
      </c>
      <c r="BJ4" s="13" t="s">
        <v>7</v>
      </c>
      <c r="BK4" s="14"/>
      <c r="BL4" s="14"/>
      <c r="BM4" s="374" t="s">
        <v>8</v>
      </c>
      <c r="BN4" s="12"/>
      <c r="BO4" s="12"/>
      <c r="BP4" s="376" t="s">
        <v>9</v>
      </c>
      <c r="BQ4" s="13" t="s">
        <v>7</v>
      </c>
      <c r="BR4" s="14"/>
      <c r="BS4" s="14"/>
      <c r="BT4" s="374" t="s">
        <v>8</v>
      </c>
      <c r="BU4" s="12"/>
      <c r="BV4" s="12"/>
      <c r="BW4" s="376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490" t="s">
        <v>11</v>
      </c>
      <c r="EU4" s="120"/>
      <c r="EV4" s="120"/>
      <c r="EW4" s="492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21">
        <v>100</v>
      </c>
      <c r="G5" s="99"/>
      <c r="H5" s="100"/>
      <c r="I5" s="375"/>
      <c r="J5" s="23"/>
      <c r="K5" s="24"/>
      <c r="L5" s="377"/>
      <c r="M5" s="121">
        <v>100</v>
      </c>
      <c r="N5" s="28"/>
      <c r="O5" s="28"/>
      <c r="P5" s="375"/>
      <c r="Q5" s="26"/>
      <c r="R5" s="26"/>
      <c r="S5" s="377"/>
      <c r="T5" s="121">
        <v>100</v>
      </c>
      <c r="U5" s="28"/>
      <c r="V5" s="28"/>
      <c r="W5" s="375"/>
      <c r="X5" s="26"/>
      <c r="Y5" s="26"/>
      <c r="Z5" s="377"/>
      <c r="AA5" s="121">
        <v>100</v>
      </c>
      <c r="AB5" s="28"/>
      <c r="AC5" s="28"/>
      <c r="AD5" s="375"/>
      <c r="AE5" s="26"/>
      <c r="AF5" s="26"/>
      <c r="AG5" s="377"/>
      <c r="AH5" s="121">
        <v>100</v>
      </c>
      <c r="AI5" s="28"/>
      <c r="AJ5" s="28"/>
      <c r="AK5" s="375"/>
      <c r="AL5" s="26"/>
      <c r="AM5" s="26"/>
      <c r="AN5" s="377"/>
      <c r="AO5" s="121">
        <v>100</v>
      </c>
      <c r="AP5" s="28"/>
      <c r="AQ5" s="28"/>
      <c r="AR5" s="375"/>
      <c r="AS5" s="26"/>
      <c r="AT5" s="26"/>
      <c r="AU5" s="377"/>
      <c r="AV5" s="121">
        <v>100</v>
      </c>
      <c r="AW5" s="28"/>
      <c r="AX5" s="28"/>
      <c r="AY5" s="375"/>
      <c r="AZ5" s="26"/>
      <c r="BA5" s="26"/>
      <c r="BB5" s="377"/>
      <c r="BC5" s="121">
        <v>100</v>
      </c>
      <c r="BD5" s="28"/>
      <c r="BE5" s="28"/>
      <c r="BF5" s="375"/>
      <c r="BG5" s="26"/>
      <c r="BH5" s="26"/>
      <c r="BI5" s="377"/>
      <c r="BJ5" s="121">
        <v>100</v>
      </c>
      <c r="BK5" s="28"/>
      <c r="BL5" s="28"/>
      <c r="BM5" s="375"/>
      <c r="BN5" s="26"/>
      <c r="BO5" s="26"/>
      <c r="BP5" s="377"/>
      <c r="BQ5" s="121">
        <v>100</v>
      </c>
      <c r="BR5" s="28"/>
      <c r="BS5" s="28"/>
      <c r="BT5" s="375"/>
      <c r="BU5" s="26"/>
      <c r="BV5" s="26"/>
      <c r="BW5" s="494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491"/>
      <c r="EU5" s="122"/>
      <c r="EV5" s="122"/>
      <c r="EW5" s="493"/>
      <c r="EX5" s="402"/>
      <c r="EY5" s="405"/>
      <c r="EZ5" s="386"/>
      <c r="FA5" s="389"/>
    </row>
    <row r="6" spans="1:158" ht="50.1" customHeight="1" thickTop="1">
      <c r="A6" s="33">
        <v>17</v>
      </c>
      <c r="B6" s="155" t="s">
        <v>50</v>
      </c>
      <c r="C6" s="156">
        <v>16204061</v>
      </c>
      <c r="D6" s="244" t="s">
        <v>285</v>
      </c>
      <c r="E6" s="242"/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14">
        <v>85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3.6659999999999999</v>
      </c>
      <c r="AK6" s="316">
        <f t="shared" ref="AK6:AK25" si="26">IF(AI6=0,AJ6,AI6)</f>
        <v>3.6659999999999999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A-</v>
      </c>
      <c r="AN6" s="317" t="str">
        <f t="shared" ref="AN6:AN25" si="29">IF(AL6=0,AM6,AL6)</f>
        <v>A-</v>
      </c>
      <c r="AO6" s="314">
        <v>41</v>
      </c>
      <c r="AP6" s="315">
        <f t="shared" ref="AP6:AP25" si="30">IF(AO6=0,0,IF(AO6&lt;40,0,IF(AO6&lt;50,1,IF(AO6&lt;55,1.333,IF(AO6&lt;60,1.666,IF(AO6&lt;65,2,IF(AO6&lt;70,2.333,IF(AO6&gt;=70,0))))))))</f>
        <v>1</v>
      </c>
      <c r="AQ6" s="315">
        <f t="shared" ref="AQ6:AQ25" si="31">IF(AO6=0,0,IF(AO6&lt;70,0,IF(AO6&lt;75,2.666,IF(AO6&lt;80,3,IF(AO6&lt;85,3.333,IF(AO6&lt;90,3.666,IF(AO6&lt;=100,4)))))))</f>
        <v>0</v>
      </c>
      <c r="AR6" s="316">
        <f t="shared" ref="AR6:AR25" si="32">IF(AP6=0,AQ6,AP6)</f>
        <v>1</v>
      </c>
      <c r="AS6" s="315" t="str">
        <f t="shared" ref="AS6:AS25" si="33">IF(AO6=0,0,IF(AO6&lt;40,"F",IF(AO6&lt;50,"D",IF(AO6&lt;55,"D+",IF(AO6&lt;60,"C-",IF(AO6&lt;65,"C",IF(AO6&lt;70,"C+",IF(AO6&gt;=70,0))))))))</f>
        <v>D</v>
      </c>
      <c r="AT6" s="315">
        <f t="shared" ref="AT6:AT25" si="34">IF(AO6=0,0,IF(AO6&lt;70,0,IF(AO6&lt;75,"B-",IF(AO6&lt;80,"B",IF(AO6&lt;85,"B+",IF(AO6&lt;90,"A-",IF(AO6&lt;=100,"A")))))))</f>
        <v>0</v>
      </c>
      <c r="AU6" s="317" t="str">
        <f t="shared" ref="AU6:AU25" si="35">IF(AS6=0,AT6,AS6)</f>
        <v>D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4.6660000000000004</v>
      </c>
      <c r="ER6" s="44">
        <f t="shared" ref="ER6:ER25" si="120">COUNT(F6,M6,T6,AA6,AH6,AO6,AV6,BC6,BJ6,BQ6,BX6,CE6,CL6,CS6,CZ6,DG6,DN6,DU6,EB6,EI6)*3</f>
        <v>6</v>
      </c>
      <c r="ES6" s="45">
        <f t="shared" ref="ES6:ES25" si="121">I6*3+P6*3+W6*3+AD6*3+AK6*3+AR6*3+AY6*3+BF6*3+BM6*3+BT6*3+CA6*3+CH6*3+CO6*3+CV6*3+DC6*3+DJ6*3+DQ6*3+DX6*3+EE6*3+EL6*3</f>
        <v>13.997999999999999</v>
      </c>
      <c r="ET6" s="46">
        <f t="shared" ref="ET6:ET25" si="122">IF((ES6=0),0,(ROUND((ES6/ER6),3)))</f>
        <v>2.3330000000000002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C+</v>
      </c>
      <c r="EW6" s="48" t="str">
        <f t="shared" ref="EW6:EW25" si="125">IF((ER6=0),0,IF(EU6=0,EV6,EU6))</f>
        <v>C+</v>
      </c>
      <c r="EX6" s="49"/>
      <c r="EY6" s="50"/>
      <c r="EZ6" s="51"/>
      <c r="FA6" s="52"/>
    </row>
    <row r="7" spans="1:158" ht="50.1" customHeight="1">
      <c r="A7" s="53">
        <v>18</v>
      </c>
      <c r="B7" s="145" t="s">
        <v>50</v>
      </c>
      <c r="C7" s="146">
        <v>16204066</v>
      </c>
      <c r="D7" s="245" t="s">
        <v>286</v>
      </c>
      <c r="E7" s="243"/>
      <c r="F7" s="310" t="s">
        <v>446</v>
      </c>
      <c r="G7" s="311">
        <f t="shared" si="0"/>
        <v>0</v>
      </c>
      <c r="H7" s="311" t="b">
        <f t="shared" si="1"/>
        <v>0</v>
      </c>
      <c r="I7" s="312" t="b">
        <f t="shared" si="2"/>
        <v>0</v>
      </c>
      <c r="J7" s="311">
        <f t="shared" si="3"/>
        <v>0</v>
      </c>
      <c r="K7" s="311" t="b">
        <f t="shared" si="4"/>
        <v>0</v>
      </c>
      <c r="L7" s="313" t="b">
        <f t="shared" si="5"/>
        <v>0</v>
      </c>
      <c r="M7" s="310" t="s">
        <v>446</v>
      </c>
      <c r="N7" s="311">
        <f t="shared" si="6"/>
        <v>0</v>
      </c>
      <c r="O7" s="311" t="b">
        <f t="shared" si="7"/>
        <v>0</v>
      </c>
      <c r="P7" s="312" t="b">
        <f t="shared" si="8"/>
        <v>0</v>
      </c>
      <c r="Q7" s="311">
        <f t="shared" si="9"/>
        <v>0</v>
      </c>
      <c r="R7" s="311" t="b">
        <f t="shared" si="10"/>
        <v>0</v>
      </c>
      <c r="S7" s="313" t="b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310" t="s">
        <v>446</v>
      </c>
      <c r="AB7" s="311">
        <f t="shared" si="18"/>
        <v>0</v>
      </c>
      <c r="AC7" s="311" t="b">
        <f t="shared" si="19"/>
        <v>0</v>
      </c>
      <c r="AD7" s="312" t="b">
        <f t="shared" si="20"/>
        <v>0</v>
      </c>
      <c r="AE7" s="311">
        <f t="shared" si="21"/>
        <v>0</v>
      </c>
      <c r="AF7" s="311" t="b">
        <f t="shared" si="22"/>
        <v>0</v>
      </c>
      <c r="AG7" s="313" t="b">
        <f t="shared" si="23"/>
        <v>0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310" t="s">
        <v>446</v>
      </c>
      <c r="AW7" s="311">
        <f t="shared" si="36"/>
        <v>0</v>
      </c>
      <c r="AX7" s="311" t="b">
        <f t="shared" si="37"/>
        <v>0</v>
      </c>
      <c r="AY7" s="312" t="b">
        <f t="shared" si="38"/>
        <v>0</v>
      </c>
      <c r="AZ7" s="311">
        <f t="shared" si="39"/>
        <v>0</v>
      </c>
      <c r="BA7" s="311" t="b">
        <f t="shared" si="40"/>
        <v>0</v>
      </c>
      <c r="BB7" s="313" t="b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0</v>
      </c>
      <c r="ER7" s="47">
        <f t="shared" si="120"/>
        <v>0</v>
      </c>
      <c r="ES7" s="67">
        <f t="shared" si="121"/>
        <v>0</v>
      </c>
      <c r="ET7" s="68">
        <f t="shared" si="122"/>
        <v>0</v>
      </c>
      <c r="EU7" s="47">
        <f t="shared" si="123"/>
        <v>0</v>
      </c>
      <c r="EV7" s="47">
        <f t="shared" si="124"/>
        <v>0</v>
      </c>
      <c r="EW7" s="48">
        <f t="shared" si="125"/>
        <v>0</v>
      </c>
      <c r="EX7" s="69"/>
      <c r="EY7" s="70"/>
      <c r="EZ7" s="71"/>
      <c r="FA7" s="52"/>
      <c r="FB7" s="72"/>
    </row>
    <row r="8" spans="1:158" ht="50.1" customHeight="1">
      <c r="A8" s="53">
        <v>19</v>
      </c>
      <c r="B8" s="145" t="s">
        <v>50</v>
      </c>
      <c r="C8" s="146">
        <v>16204068</v>
      </c>
      <c r="D8" s="245" t="s">
        <v>287</v>
      </c>
      <c r="E8" s="243"/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310">
        <v>82</v>
      </c>
      <c r="AI8" s="311">
        <f t="shared" si="24"/>
        <v>0</v>
      </c>
      <c r="AJ8" s="311">
        <f t="shared" si="25"/>
        <v>3.3330000000000002</v>
      </c>
      <c r="AK8" s="312">
        <f t="shared" si="26"/>
        <v>3.3330000000000002</v>
      </c>
      <c r="AL8" s="311">
        <f t="shared" si="27"/>
        <v>0</v>
      </c>
      <c r="AM8" s="311" t="str">
        <f t="shared" si="28"/>
        <v>B+</v>
      </c>
      <c r="AN8" s="313" t="str">
        <f t="shared" si="29"/>
        <v>B+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310">
        <v>79</v>
      </c>
      <c r="AW8" s="311">
        <f t="shared" si="36"/>
        <v>0</v>
      </c>
      <c r="AX8" s="311">
        <f t="shared" si="37"/>
        <v>3</v>
      </c>
      <c r="AY8" s="312">
        <f t="shared" si="38"/>
        <v>3</v>
      </c>
      <c r="AZ8" s="311">
        <f t="shared" si="39"/>
        <v>0</v>
      </c>
      <c r="BA8" s="311" t="str">
        <f t="shared" si="40"/>
        <v>B</v>
      </c>
      <c r="BB8" s="313" t="str">
        <f t="shared" si="41"/>
        <v>B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6.3330000000000002</v>
      </c>
      <c r="ER8" s="47">
        <f t="shared" si="120"/>
        <v>6</v>
      </c>
      <c r="ES8" s="67">
        <f t="shared" si="121"/>
        <v>18.999000000000002</v>
      </c>
      <c r="ET8" s="68">
        <f t="shared" si="122"/>
        <v>3.1669999999999998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53">
        <v>20</v>
      </c>
      <c r="B9" s="145" t="s">
        <v>50</v>
      </c>
      <c r="C9" s="146">
        <v>16204069</v>
      </c>
      <c r="D9" s="245" t="s">
        <v>288</v>
      </c>
      <c r="E9" s="243"/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310">
        <v>83</v>
      </c>
      <c r="AI9" s="311">
        <f t="shared" si="24"/>
        <v>0</v>
      </c>
      <c r="AJ9" s="311">
        <f t="shared" si="25"/>
        <v>3.3330000000000002</v>
      </c>
      <c r="AK9" s="312">
        <f t="shared" si="26"/>
        <v>3.3330000000000002</v>
      </c>
      <c r="AL9" s="311">
        <f t="shared" si="27"/>
        <v>0</v>
      </c>
      <c r="AM9" s="311" t="str">
        <f t="shared" si="28"/>
        <v>B+</v>
      </c>
      <c r="AN9" s="313" t="str">
        <f t="shared" si="29"/>
        <v>B+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310">
        <v>89</v>
      </c>
      <c r="AW9" s="311">
        <f t="shared" si="36"/>
        <v>0</v>
      </c>
      <c r="AX9" s="311">
        <f t="shared" si="37"/>
        <v>3.6659999999999999</v>
      </c>
      <c r="AY9" s="312">
        <f t="shared" si="38"/>
        <v>3.6659999999999999</v>
      </c>
      <c r="AZ9" s="311">
        <f t="shared" si="39"/>
        <v>0</v>
      </c>
      <c r="BA9" s="311" t="str">
        <f t="shared" si="40"/>
        <v>A-</v>
      </c>
      <c r="BB9" s="313" t="str">
        <f t="shared" si="41"/>
        <v>A-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6.9990000000000006</v>
      </c>
      <c r="ER9" s="47">
        <f t="shared" si="120"/>
        <v>6</v>
      </c>
      <c r="ES9" s="67">
        <f t="shared" si="121"/>
        <v>20.997</v>
      </c>
      <c r="ET9" s="68">
        <f t="shared" si="122"/>
        <v>3.5</v>
      </c>
      <c r="EU9" s="47">
        <f t="shared" si="123"/>
        <v>0</v>
      </c>
      <c r="EV9" s="47" t="str">
        <f t="shared" si="124"/>
        <v>B+</v>
      </c>
      <c r="EW9" s="48" t="str">
        <f t="shared" si="125"/>
        <v>B+</v>
      </c>
      <c r="EX9" s="69"/>
      <c r="EY9" s="70"/>
      <c r="EZ9" s="71"/>
      <c r="FA9" s="52"/>
    </row>
    <row r="10" spans="1:158" ht="50.1" customHeight="1">
      <c r="A10" s="53">
        <v>21</v>
      </c>
      <c r="B10" s="145" t="s">
        <v>53</v>
      </c>
      <c r="C10" s="146">
        <v>17104165</v>
      </c>
      <c r="D10" s="245" t="s">
        <v>289</v>
      </c>
      <c r="E10" s="243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310">
        <v>73</v>
      </c>
      <c r="U10" s="311">
        <f t="shared" si="12"/>
        <v>0</v>
      </c>
      <c r="V10" s="311">
        <f t="shared" si="13"/>
        <v>2.6659999999999999</v>
      </c>
      <c r="W10" s="312">
        <f t="shared" si="14"/>
        <v>2.6659999999999999</v>
      </c>
      <c r="X10" s="311">
        <f t="shared" si="15"/>
        <v>0</v>
      </c>
      <c r="Y10" s="311" t="str">
        <f t="shared" si="16"/>
        <v>B-</v>
      </c>
      <c r="Z10" s="313" t="str">
        <f t="shared" si="17"/>
        <v>B-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310">
        <v>82</v>
      </c>
      <c r="AP10" s="311">
        <f t="shared" si="30"/>
        <v>0</v>
      </c>
      <c r="AQ10" s="311">
        <f t="shared" si="31"/>
        <v>3.3330000000000002</v>
      </c>
      <c r="AR10" s="312">
        <f t="shared" si="32"/>
        <v>3.3330000000000002</v>
      </c>
      <c r="AS10" s="311">
        <f t="shared" si="33"/>
        <v>0</v>
      </c>
      <c r="AT10" s="311" t="str">
        <f t="shared" si="34"/>
        <v>B+</v>
      </c>
      <c r="AU10" s="313" t="str">
        <f t="shared" si="35"/>
        <v>B+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310">
        <v>92</v>
      </c>
      <c r="BD10" s="311">
        <f t="shared" si="42"/>
        <v>0</v>
      </c>
      <c r="BE10" s="311">
        <f t="shared" si="43"/>
        <v>4</v>
      </c>
      <c r="BF10" s="312">
        <f t="shared" si="44"/>
        <v>4</v>
      </c>
      <c r="BG10" s="311">
        <f t="shared" si="45"/>
        <v>0</v>
      </c>
      <c r="BH10" s="311" t="str">
        <f t="shared" si="46"/>
        <v>A</v>
      </c>
      <c r="BI10" s="313" t="str">
        <f t="shared" si="47"/>
        <v>A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9.9990000000000006</v>
      </c>
      <c r="ER10" s="47">
        <f t="shared" si="120"/>
        <v>9</v>
      </c>
      <c r="ES10" s="67">
        <f t="shared" si="121"/>
        <v>29.997</v>
      </c>
      <c r="ET10" s="68">
        <f t="shared" si="122"/>
        <v>3.3330000000000002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53">
        <v>22</v>
      </c>
      <c r="B11" s="145" t="s">
        <v>53</v>
      </c>
      <c r="C11" s="146">
        <v>17104166</v>
      </c>
      <c r="D11" s="245" t="s">
        <v>290</v>
      </c>
      <c r="E11" s="243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310">
        <v>53</v>
      </c>
      <c r="U11" s="311">
        <f t="shared" si="12"/>
        <v>1.333</v>
      </c>
      <c r="V11" s="311">
        <f t="shared" si="13"/>
        <v>0</v>
      </c>
      <c r="W11" s="312">
        <f t="shared" si="14"/>
        <v>1.333</v>
      </c>
      <c r="X11" s="311" t="str">
        <f t="shared" si="15"/>
        <v>D+</v>
      </c>
      <c r="Y11" s="311">
        <f t="shared" si="16"/>
        <v>0</v>
      </c>
      <c r="Z11" s="313" t="str">
        <f t="shared" si="17"/>
        <v>D+</v>
      </c>
      <c r="AA11" s="310">
        <v>90</v>
      </c>
      <c r="AB11" s="311">
        <f t="shared" si="18"/>
        <v>0</v>
      </c>
      <c r="AC11" s="311">
        <f t="shared" si="19"/>
        <v>4</v>
      </c>
      <c r="AD11" s="312">
        <f t="shared" si="20"/>
        <v>4</v>
      </c>
      <c r="AE11" s="311">
        <f t="shared" si="21"/>
        <v>0</v>
      </c>
      <c r="AF11" s="311" t="str">
        <f t="shared" si="22"/>
        <v>A</v>
      </c>
      <c r="AG11" s="313" t="str">
        <f t="shared" si="23"/>
        <v>A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310">
        <v>69</v>
      </c>
      <c r="AP11" s="311">
        <f t="shared" si="30"/>
        <v>2.3330000000000002</v>
      </c>
      <c r="AQ11" s="311">
        <f t="shared" si="31"/>
        <v>0</v>
      </c>
      <c r="AR11" s="312">
        <f t="shared" si="32"/>
        <v>2.3330000000000002</v>
      </c>
      <c r="AS11" s="311" t="str">
        <f t="shared" si="33"/>
        <v>C+</v>
      </c>
      <c r="AT11" s="311">
        <f t="shared" si="34"/>
        <v>0</v>
      </c>
      <c r="AU11" s="313" t="str">
        <f t="shared" si="35"/>
        <v>C+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10">
        <v>85</v>
      </c>
      <c r="BK11" s="311">
        <f t="shared" si="48"/>
        <v>0</v>
      </c>
      <c r="BL11" s="311">
        <f t="shared" si="49"/>
        <v>3.6659999999999999</v>
      </c>
      <c r="BM11" s="312">
        <f t="shared" si="50"/>
        <v>3.6659999999999999</v>
      </c>
      <c r="BN11" s="311">
        <f t="shared" si="51"/>
        <v>0</v>
      </c>
      <c r="BO11" s="311" t="str">
        <f t="shared" si="52"/>
        <v>A-</v>
      </c>
      <c r="BP11" s="313" t="str">
        <f t="shared" si="53"/>
        <v>A-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11.332000000000001</v>
      </c>
      <c r="ER11" s="47">
        <f t="shared" si="120"/>
        <v>12</v>
      </c>
      <c r="ES11" s="67">
        <f t="shared" si="121"/>
        <v>33.995999999999995</v>
      </c>
      <c r="ET11" s="68">
        <f t="shared" si="122"/>
        <v>2.8330000000000002</v>
      </c>
      <c r="EU11" s="47">
        <f t="shared" si="123"/>
        <v>0</v>
      </c>
      <c r="EV11" s="47" t="str">
        <f t="shared" si="124"/>
        <v>B-</v>
      </c>
      <c r="EW11" s="48" t="str">
        <f t="shared" si="125"/>
        <v>B-</v>
      </c>
      <c r="EX11" s="69"/>
      <c r="EY11" s="70"/>
      <c r="EZ11" s="71"/>
      <c r="FA11" s="52"/>
    </row>
    <row r="12" spans="1:158" ht="50.1" customHeight="1">
      <c r="A12" s="53">
        <v>23</v>
      </c>
      <c r="B12" s="145" t="s">
        <v>53</v>
      </c>
      <c r="C12" s="146">
        <v>17104167</v>
      </c>
      <c r="D12" s="245" t="s">
        <v>291</v>
      </c>
      <c r="E12" s="243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310">
        <v>65</v>
      </c>
      <c r="U12" s="311">
        <f t="shared" si="12"/>
        <v>2.3330000000000002</v>
      </c>
      <c r="V12" s="311">
        <f t="shared" si="13"/>
        <v>0</v>
      </c>
      <c r="W12" s="312">
        <f t="shared" si="14"/>
        <v>2.3330000000000002</v>
      </c>
      <c r="X12" s="311" t="str">
        <f t="shared" si="15"/>
        <v>C+</v>
      </c>
      <c r="Y12" s="311">
        <f t="shared" si="16"/>
        <v>0</v>
      </c>
      <c r="Z12" s="313" t="str">
        <f t="shared" si="17"/>
        <v>C+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310">
        <v>81</v>
      </c>
      <c r="AI12" s="311">
        <f t="shared" si="24"/>
        <v>0</v>
      </c>
      <c r="AJ12" s="311">
        <f t="shared" si="25"/>
        <v>3.3330000000000002</v>
      </c>
      <c r="AK12" s="312">
        <f t="shared" si="26"/>
        <v>3.3330000000000002</v>
      </c>
      <c r="AL12" s="311">
        <f t="shared" si="27"/>
        <v>0</v>
      </c>
      <c r="AM12" s="311" t="str">
        <f t="shared" si="28"/>
        <v>B+</v>
      </c>
      <c r="AN12" s="313" t="str">
        <f t="shared" si="29"/>
        <v>B+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310">
        <v>80</v>
      </c>
      <c r="BD12" s="311">
        <f t="shared" si="42"/>
        <v>0</v>
      </c>
      <c r="BE12" s="311">
        <f t="shared" si="43"/>
        <v>3.3330000000000002</v>
      </c>
      <c r="BF12" s="312">
        <f t="shared" si="44"/>
        <v>3.3330000000000002</v>
      </c>
      <c r="BG12" s="311">
        <f t="shared" si="45"/>
        <v>0</v>
      </c>
      <c r="BH12" s="311" t="str">
        <f t="shared" si="46"/>
        <v>B+</v>
      </c>
      <c r="BI12" s="313" t="str">
        <f t="shared" si="47"/>
        <v>B+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8.9990000000000006</v>
      </c>
      <c r="ER12" s="47">
        <f t="shared" si="120"/>
        <v>9</v>
      </c>
      <c r="ES12" s="67">
        <f t="shared" si="121"/>
        <v>26.997</v>
      </c>
      <c r="ET12" s="68">
        <f t="shared" si="122"/>
        <v>3</v>
      </c>
      <c r="EU12" s="47">
        <f t="shared" si="123"/>
        <v>0</v>
      </c>
      <c r="EV12" s="47" t="str">
        <f t="shared" si="124"/>
        <v>B</v>
      </c>
      <c r="EW12" s="48" t="str">
        <f t="shared" si="125"/>
        <v>B</v>
      </c>
      <c r="EX12" s="69"/>
      <c r="EY12" s="70"/>
      <c r="EZ12" s="71"/>
      <c r="FA12" s="52"/>
    </row>
    <row r="13" spans="1:158" ht="50.1" customHeight="1">
      <c r="A13" s="53">
        <v>24</v>
      </c>
      <c r="B13" s="145" t="s">
        <v>53</v>
      </c>
      <c r="C13" s="146">
        <v>17104168</v>
      </c>
      <c r="D13" s="245" t="s">
        <v>292</v>
      </c>
      <c r="E13" s="243"/>
      <c r="F13" s="310">
        <v>81</v>
      </c>
      <c r="G13" s="311">
        <f t="shared" si="0"/>
        <v>0</v>
      </c>
      <c r="H13" s="311">
        <f t="shared" si="1"/>
        <v>3.3330000000000002</v>
      </c>
      <c r="I13" s="312">
        <f t="shared" si="2"/>
        <v>3.3330000000000002</v>
      </c>
      <c r="J13" s="311">
        <f t="shared" si="3"/>
        <v>0</v>
      </c>
      <c r="K13" s="311" t="str">
        <f t="shared" si="4"/>
        <v>B+</v>
      </c>
      <c r="L13" s="313" t="str">
        <f t="shared" si="5"/>
        <v>B+</v>
      </c>
      <c r="M13" s="310">
        <v>82</v>
      </c>
      <c r="N13" s="311">
        <f t="shared" si="6"/>
        <v>0</v>
      </c>
      <c r="O13" s="311">
        <f t="shared" si="7"/>
        <v>3.3330000000000002</v>
      </c>
      <c r="P13" s="312">
        <f t="shared" si="8"/>
        <v>3.3330000000000002</v>
      </c>
      <c r="Q13" s="311">
        <f t="shared" si="9"/>
        <v>0</v>
      </c>
      <c r="R13" s="311" t="str">
        <f t="shared" si="10"/>
        <v>B+</v>
      </c>
      <c r="S13" s="313" t="str">
        <f t="shared" si="11"/>
        <v>B+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6.6660000000000004</v>
      </c>
      <c r="ER13" s="47">
        <f t="shared" si="120"/>
        <v>6</v>
      </c>
      <c r="ES13" s="67">
        <f t="shared" si="121"/>
        <v>19.998000000000001</v>
      </c>
      <c r="ET13" s="68">
        <f t="shared" si="122"/>
        <v>3.3330000000000002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53">
        <v>25</v>
      </c>
      <c r="B14" s="145" t="s">
        <v>53</v>
      </c>
      <c r="C14" s="146">
        <v>17104169</v>
      </c>
      <c r="D14" s="245" t="s">
        <v>293</v>
      </c>
      <c r="E14" s="243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310">
        <v>60</v>
      </c>
      <c r="U14" s="311">
        <f t="shared" si="12"/>
        <v>2</v>
      </c>
      <c r="V14" s="311">
        <f t="shared" si="13"/>
        <v>0</v>
      </c>
      <c r="W14" s="312">
        <f t="shared" si="14"/>
        <v>2</v>
      </c>
      <c r="X14" s="311" t="str">
        <f t="shared" si="15"/>
        <v>C</v>
      </c>
      <c r="Y14" s="311">
        <f t="shared" si="16"/>
        <v>0</v>
      </c>
      <c r="Z14" s="313" t="str">
        <f t="shared" si="17"/>
        <v>C</v>
      </c>
      <c r="AA14" s="310">
        <v>82</v>
      </c>
      <c r="AB14" s="311">
        <f t="shared" si="18"/>
        <v>0</v>
      </c>
      <c r="AC14" s="311">
        <f t="shared" si="19"/>
        <v>3.3330000000000002</v>
      </c>
      <c r="AD14" s="312">
        <f t="shared" si="20"/>
        <v>3.3330000000000002</v>
      </c>
      <c r="AE14" s="311">
        <f t="shared" si="21"/>
        <v>0</v>
      </c>
      <c r="AF14" s="311" t="str">
        <f t="shared" si="22"/>
        <v>B+</v>
      </c>
      <c r="AG14" s="313" t="str">
        <f t="shared" si="23"/>
        <v>B+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310">
        <v>77</v>
      </c>
      <c r="AP14" s="311">
        <f t="shared" si="30"/>
        <v>0</v>
      </c>
      <c r="AQ14" s="311">
        <f t="shared" si="31"/>
        <v>3</v>
      </c>
      <c r="AR14" s="312">
        <f t="shared" si="32"/>
        <v>3</v>
      </c>
      <c r="AS14" s="311">
        <f t="shared" si="33"/>
        <v>0</v>
      </c>
      <c r="AT14" s="311" t="str">
        <f t="shared" si="34"/>
        <v>B</v>
      </c>
      <c r="AU14" s="313" t="str">
        <f t="shared" si="35"/>
        <v>B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8.3330000000000002</v>
      </c>
      <c r="ER14" s="47">
        <f t="shared" si="120"/>
        <v>9</v>
      </c>
      <c r="ES14" s="67">
        <f t="shared" si="121"/>
        <v>24.999000000000002</v>
      </c>
      <c r="ET14" s="68">
        <f t="shared" si="122"/>
        <v>2.778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53">
        <v>26</v>
      </c>
      <c r="B15" s="145" t="s">
        <v>53</v>
      </c>
      <c r="C15" s="146">
        <v>17104170</v>
      </c>
      <c r="D15" s="245" t="s">
        <v>294</v>
      </c>
      <c r="E15" s="243"/>
      <c r="F15" s="310">
        <v>71</v>
      </c>
      <c r="G15" s="311">
        <f t="shared" si="0"/>
        <v>0</v>
      </c>
      <c r="H15" s="311">
        <f t="shared" si="1"/>
        <v>2.6659999999999999</v>
      </c>
      <c r="I15" s="312">
        <f t="shared" si="2"/>
        <v>2.6659999999999999</v>
      </c>
      <c r="J15" s="311">
        <f t="shared" si="3"/>
        <v>0</v>
      </c>
      <c r="K15" s="311" t="str">
        <f t="shared" si="4"/>
        <v>B-</v>
      </c>
      <c r="L15" s="313" t="str">
        <f t="shared" si="5"/>
        <v>B-</v>
      </c>
      <c r="M15" s="310">
        <v>77</v>
      </c>
      <c r="N15" s="311">
        <f t="shared" si="6"/>
        <v>0</v>
      </c>
      <c r="O15" s="311">
        <f t="shared" si="7"/>
        <v>3</v>
      </c>
      <c r="P15" s="312">
        <f t="shared" si="8"/>
        <v>3</v>
      </c>
      <c r="Q15" s="311">
        <f t="shared" si="9"/>
        <v>0</v>
      </c>
      <c r="R15" s="311" t="str">
        <f t="shared" si="10"/>
        <v>B</v>
      </c>
      <c r="S15" s="313" t="str">
        <f t="shared" si="11"/>
        <v>B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5.6660000000000004</v>
      </c>
      <c r="ER15" s="47">
        <f t="shared" si="120"/>
        <v>6</v>
      </c>
      <c r="ES15" s="67">
        <f t="shared" si="121"/>
        <v>16.997999999999998</v>
      </c>
      <c r="ET15" s="68">
        <f t="shared" si="122"/>
        <v>2.8330000000000002</v>
      </c>
      <c r="EU15" s="47">
        <f t="shared" si="123"/>
        <v>0</v>
      </c>
      <c r="EV15" s="47" t="str">
        <f t="shared" si="124"/>
        <v>B-</v>
      </c>
      <c r="EW15" s="48" t="str">
        <f t="shared" si="125"/>
        <v>B-</v>
      </c>
      <c r="EX15" s="69"/>
      <c r="EY15" s="70"/>
      <c r="EZ15" s="71"/>
      <c r="FA15" s="52"/>
    </row>
    <row r="16" spans="1:158" ht="50.1" customHeight="1">
      <c r="A16" s="53">
        <v>27</v>
      </c>
      <c r="B16" s="145" t="s">
        <v>53</v>
      </c>
      <c r="C16" s="146">
        <v>17104171</v>
      </c>
      <c r="D16" s="245" t="s">
        <v>295</v>
      </c>
      <c r="E16" s="243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310">
        <v>66</v>
      </c>
      <c r="U16" s="311">
        <f t="shared" si="12"/>
        <v>2.3330000000000002</v>
      </c>
      <c r="V16" s="311">
        <f t="shared" si="13"/>
        <v>0</v>
      </c>
      <c r="W16" s="312">
        <f t="shared" si="14"/>
        <v>2.3330000000000002</v>
      </c>
      <c r="X16" s="311" t="str">
        <f t="shared" si="15"/>
        <v>C+</v>
      </c>
      <c r="Y16" s="311">
        <f t="shared" si="16"/>
        <v>0</v>
      </c>
      <c r="Z16" s="313" t="str">
        <f t="shared" si="17"/>
        <v>C+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310">
        <v>82</v>
      </c>
      <c r="AI16" s="311">
        <f t="shared" si="24"/>
        <v>0</v>
      </c>
      <c r="AJ16" s="311">
        <f t="shared" si="25"/>
        <v>3.3330000000000002</v>
      </c>
      <c r="AK16" s="312">
        <f t="shared" si="26"/>
        <v>3.3330000000000002</v>
      </c>
      <c r="AL16" s="311">
        <f t="shared" si="27"/>
        <v>0</v>
      </c>
      <c r="AM16" s="311" t="str">
        <f t="shared" si="28"/>
        <v>B+</v>
      </c>
      <c r="AN16" s="313" t="str">
        <f t="shared" si="29"/>
        <v>B+</v>
      </c>
      <c r="AO16" s="310">
        <v>79</v>
      </c>
      <c r="AP16" s="311">
        <f t="shared" si="30"/>
        <v>0</v>
      </c>
      <c r="AQ16" s="311">
        <f t="shared" si="31"/>
        <v>3</v>
      </c>
      <c r="AR16" s="312">
        <f t="shared" si="32"/>
        <v>3</v>
      </c>
      <c r="AS16" s="311">
        <f t="shared" si="33"/>
        <v>0</v>
      </c>
      <c r="AT16" s="311" t="str">
        <f t="shared" si="34"/>
        <v>B</v>
      </c>
      <c r="AU16" s="313" t="str">
        <f t="shared" si="35"/>
        <v>B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310">
        <v>88</v>
      </c>
      <c r="BD16" s="311">
        <f t="shared" si="42"/>
        <v>0</v>
      </c>
      <c r="BE16" s="311">
        <f t="shared" si="43"/>
        <v>3.6659999999999999</v>
      </c>
      <c r="BF16" s="312">
        <f t="shared" si="44"/>
        <v>3.6659999999999999</v>
      </c>
      <c r="BG16" s="311">
        <f t="shared" si="45"/>
        <v>0</v>
      </c>
      <c r="BH16" s="311" t="str">
        <f t="shared" si="46"/>
        <v>A-</v>
      </c>
      <c r="BI16" s="313" t="str">
        <f t="shared" si="47"/>
        <v>A-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12.332000000000001</v>
      </c>
      <c r="ER16" s="47">
        <f t="shared" si="120"/>
        <v>12</v>
      </c>
      <c r="ES16" s="67">
        <f t="shared" si="121"/>
        <v>36.996000000000002</v>
      </c>
      <c r="ET16" s="68">
        <f t="shared" si="122"/>
        <v>3.0830000000000002</v>
      </c>
      <c r="EU16" s="47">
        <f t="shared" si="123"/>
        <v>0</v>
      </c>
      <c r="EV16" s="47" t="str">
        <f t="shared" si="124"/>
        <v>B</v>
      </c>
      <c r="EW16" s="48" t="str">
        <f t="shared" si="125"/>
        <v>B</v>
      </c>
      <c r="EX16" s="69"/>
      <c r="EY16" s="70"/>
      <c r="EZ16" s="71"/>
      <c r="FA16" s="52"/>
    </row>
    <row r="17" spans="1:157" ht="50.1" customHeight="1">
      <c r="A17" s="53">
        <v>28</v>
      </c>
      <c r="B17" s="145" t="s">
        <v>53</v>
      </c>
      <c r="C17" s="146">
        <v>17104172</v>
      </c>
      <c r="D17" s="245" t="s">
        <v>296</v>
      </c>
      <c r="E17" s="243"/>
      <c r="F17" s="310">
        <v>65</v>
      </c>
      <c r="G17" s="311">
        <f t="shared" si="0"/>
        <v>2.3330000000000002</v>
      </c>
      <c r="H17" s="311">
        <f t="shared" si="1"/>
        <v>0</v>
      </c>
      <c r="I17" s="312">
        <f t="shared" si="2"/>
        <v>2.3330000000000002</v>
      </c>
      <c r="J17" s="311" t="str">
        <f t="shared" si="3"/>
        <v>C+</v>
      </c>
      <c r="K17" s="311">
        <f t="shared" si="4"/>
        <v>0</v>
      </c>
      <c r="L17" s="313" t="str">
        <f t="shared" si="5"/>
        <v>C+</v>
      </c>
      <c r="M17" s="310">
        <v>19</v>
      </c>
      <c r="N17" s="311">
        <f t="shared" si="6"/>
        <v>0</v>
      </c>
      <c r="O17" s="311">
        <f t="shared" si="7"/>
        <v>0</v>
      </c>
      <c r="P17" s="312">
        <f t="shared" si="8"/>
        <v>0</v>
      </c>
      <c r="Q17" s="311" t="str">
        <f t="shared" si="9"/>
        <v>F</v>
      </c>
      <c r="R17" s="311">
        <f t="shared" si="10"/>
        <v>0</v>
      </c>
      <c r="S17" s="313" t="str">
        <f t="shared" si="11"/>
        <v>F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2.3330000000000002</v>
      </c>
      <c r="ER17" s="47">
        <f t="shared" si="120"/>
        <v>6</v>
      </c>
      <c r="ES17" s="67">
        <f t="shared" si="121"/>
        <v>6.9990000000000006</v>
      </c>
      <c r="ET17" s="68">
        <f t="shared" si="122"/>
        <v>1.167</v>
      </c>
      <c r="EU17" s="47" t="str">
        <f t="shared" si="123"/>
        <v>D</v>
      </c>
      <c r="EV17" s="47">
        <f t="shared" si="124"/>
        <v>0</v>
      </c>
      <c r="EW17" s="48" t="str">
        <f t="shared" si="125"/>
        <v>D</v>
      </c>
      <c r="EX17" s="69"/>
      <c r="EY17" s="70"/>
      <c r="EZ17" s="71"/>
      <c r="FA17" s="52"/>
    </row>
    <row r="18" spans="1:157" ht="50.1" customHeight="1">
      <c r="A18" s="53">
        <v>29</v>
      </c>
      <c r="B18" s="145" t="s">
        <v>53</v>
      </c>
      <c r="C18" s="146">
        <v>17104173</v>
      </c>
      <c r="D18" s="245" t="s">
        <v>297</v>
      </c>
      <c r="E18" s="243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310">
        <v>70</v>
      </c>
      <c r="N18" s="311">
        <f t="shared" si="6"/>
        <v>0</v>
      </c>
      <c r="O18" s="311">
        <f t="shared" si="7"/>
        <v>2.6659999999999999</v>
      </c>
      <c r="P18" s="312">
        <f t="shared" si="8"/>
        <v>2.6659999999999999</v>
      </c>
      <c r="Q18" s="311">
        <f t="shared" si="9"/>
        <v>0</v>
      </c>
      <c r="R18" s="311" t="str">
        <f t="shared" si="10"/>
        <v>B-</v>
      </c>
      <c r="S18" s="313" t="str">
        <f t="shared" si="11"/>
        <v>B-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310">
        <v>88</v>
      </c>
      <c r="AI18" s="311">
        <f t="shared" si="24"/>
        <v>0</v>
      </c>
      <c r="AJ18" s="311">
        <f t="shared" si="25"/>
        <v>3.6659999999999999</v>
      </c>
      <c r="AK18" s="312">
        <f t="shared" si="26"/>
        <v>3.6659999999999999</v>
      </c>
      <c r="AL18" s="311">
        <f t="shared" si="27"/>
        <v>0</v>
      </c>
      <c r="AM18" s="311" t="str">
        <f t="shared" si="28"/>
        <v>A-</v>
      </c>
      <c r="AN18" s="313" t="str">
        <f t="shared" si="29"/>
        <v>A-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10">
        <v>93</v>
      </c>
      <c r="BD18" s="311">
        <f t="shared" si="42"/>
        <v>0</v>
      </c>
      <c r="BE18" s="311">
        <f t="shared" si="43"/>
        <v>4</v>
      </c>
      <c r="BF18" s="312">
        <f t="shared" si="44"/>
        <v>4</v>
      </c>
      <c r="BG18" s="311">
        <f t="shared" si="45"/>
        <v>0</v>
      </c>
      <c r="BH18" s="311" t="str">
        <f t="shared" si="46"/>
        <v>A</v>
      </c>
      <c r="BI18" s="313" t="str">
        <f t="shared" si="47"/>
        <v>A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310">
        <v>70</v>
      </c>
      <c r="BR18" s="311">
        <f t="shared" si="54"/>
        <v>0</v>
      </c>
      <c r="BS18" s="311">
        <f t="shared" si="55"/>
        <v>2.6659999999999999</v>
      </c>
      <c r="BT18" s="312">
        <f t="shared" si="56"/>
        <v>2.6659999999999999</v>
      </c>
      <c r="BU18" s="311">
        <f t="shared" si="57"/>
        <v>0</v>
      </c>
      <c r="BV18" s="311" t="str">
        <f t="shared" si="58"/>
        <v>B-</v>
      </c>
      <c r="BW18" s="313" t="str">
        <f t="shared" si="59"/>
        <v>B-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12.998000000000001</v>
      </c>
      <c r="ER18" s="47">
        <f t="shared" si="120"/>
        <v>12</v>
      </c>
      <c r="ES18" s="67">
        <f t="shared" si="121"/>
        <v>38.994</v>
      </c>
      <c r="ET18" s="68">
        <f t="shared" si="122"/>
        <v>3.25</v>
      </c>
      <c r="EU18" s="47">
        <f t="shared" si="123"/>
        <v>0</v>
      </c>
      <c r="EV18" s="47" t="str">
        <f t="shared" si="124"/>
        <v>B</v>
      </c>
      <c r="EW18" s="48" t="str">
        <f t="shared" si="125"/>
        <v>B</v>
      </c>
      <c r="EX18" s="69"/>
      <c r="EY18" s="70"/>
      <c r="EZ18" s="71"/>
      <c r="FA18" s="52"/>
    </row>
    <row r="19" spans="1:157" ht="50.1" customHeight="1">
      <c r="A19" s="53">
        <v>30</v>
      </c>
      <c r="B19" s="145" t="s">
        <v>53</v>
      </c>
      <c r="C19" s="146">
        <v>17104174</v>
      </c>
      <c r="D19" s="245" t="s">
        <v>298</v>
      </c>
      <c r="E19" s="243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310">
        <v>78</v>
      </c>
      <c r="AI19" s="311">
        <f t="shared" si="24"/>
        <v>0</v>
      </c>
      <c r="AJ19" s="311">
        <f t="shared" si="25"/>
        <v>3</v>
      </c>
      <c r="AK19" s="312">
        <f t="shared" si="26"/>
        <v>3</v>
      </c>
      <c r="AL19" s="311">
        <f t="shared" si="27"/>
        <v>0</v>
      </c>
      <c r="AM19" s="311" t="str">
        <f t="shared" si="28"/>
        <v>B</v>
      </c>
      <c r="AN19" s="313" t="str">
        <f t="shared" si="29"/>
        <v>B</v>
      </c>
      <c r="AO19" s="310">
        <v>60</v>
      </c>
      <c r="AP19" s="311">
        <f t="shared" si="30"/>
        <v>2</v>
      </c>
      <c r="AQ19" s="311">
        <f t="shared" si="31"/>
        <v>0</v>
      </c>
      <c r="AR19" s="312">
        <f t="shared" si="32"/>
        <v>2</v>
      </c>
      <c r="AS19" s="311" t="str">
        <f t="shared" si="33"/>
        <v>C</v>
      </c>
      <c r="AT19" s="311">
        <f t="shared" si="34"/>
        <v>0</v>
      </c>
      <c r="AU19" s="313" t="str">
        <f t="shared" si="35"/>
        <v>C</v>
      </c>
      <c r="AV19" s="310">
        <v>85</v>
      </c>
      <c r="AW19" s="311">
        <f t="shared" si="36"/>
        <v>0</v>
      </c>
      <c r="AX19" s="311">
        <f t="shared" si="37"/>
        <v>3.6659999999999999</v>
      </c>
      <c r="AY19" s="312">
        <f t="shared" si="38"/>
        <v>3.6659999999999999</v>
      </c>
      <c r="AZ19" s="311">
        <f t="shared" si="39"/>
        <v>0</v>
      </c>
      <c r="BA19" s="311" t="str">
        <f t="shared" si="40"/>
        <v>A-</v>
      </c>
      <c r="BB19" s="313" t="str">
        <f t="shared" si="41"/>
        <v>A-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8.6660000000000004</v>
      </c>
      <c r="ER19" s="47">
        <f t="shared" si="120"/>
        <v>9</v>
      </c>
      <c r="ES19" s="67">
        <f t="shared" si="121"/>
        <v>25.997999999999998</v>
      </c>
      <c r="ET19" s="68">
        <f t="shared" si="122"/>
        <v>2.8889999999999998</v>
      </c>
      <c r="EU19" s="47">
        <f t="shared" si="123"/>
        <v>0</v>
      </c>
      <c r="EV19" s="47" t="str">
        <f t="shared" si="124"/>
        <v>B-</v>
      </c>
      <c r="EW19" s="48" t="str">
        <f t="shared" si="125"/>
        <v>B-</v>
      </c>
      <c r="EX19" s="69"/>
      <c r="EY19" s="70"/>
      <c r="EZ19" s="71"/>
      <c r="FA19" s="52"/>
    </row>
    <row r="20" spans="1:157" ht="50.1" customHeight="1">
      <c r="A20" s="53">
        <v>31</v>
      </c>
      <c r="B20" s="145" t="s">
        <v>53</v>
      </c>
      <c r="C20" s="146">
        <v>17104175</v>
      </c>
      <c r="D20" s="245" t="s">
        <v>299</v>
      </c>
      <c r="E20" s="243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310">
        <v>82</v>
      </c>
      <c r="AI20" s="311">
        <f t="shared" si="24"/>
        <v>0</v>
      </c>
      <c r="AJ20" s="311">
        <f t="shared" si="25"/>
        <v>3.3330000000000002</v>
      </c>
      <c r="AK20" s="312">
        <f t="shared" si="26"/>
        <v>3.3330000000000002</v>
      </c>
      <c r="AL20" s="311">
        <f t="shared" si="27"/>
        <v>0</v>
      </c>
      <c r="AM20" s="311" t="str">
        <f t="shared" si="28"/>
        <v>B+</v>
      </c>
      <c r="AN20" s="313" t="str">
        <f t="shared" si="29"/>
        <v>B+</v>
      </c>
      <c r="AO20" s="310">
        <v>61</v>
      </c>
      <c r="AP20" s="311">
        <f t="shared" si="30"/>
        <v>2</v>
      </c>
      <c r="AQ20" s="311">
        <f t="shared" si="31"/>
        <v>0</v>
      </c>
      <c r="AR20" s="312">
        <f t="shared" si="32"/>
        <v>2</v>
      </c>
      <c r="AS20" s="311" t="str">
        <f t="shared" si="33"/>
        <v>C</v>
      </c>
      <c r="AT20" s="311">
        <f t="shared" si="34"/>
        <v>0</v>
      </c>
      <c r="AU20" s="313" t="str">
        <f t="shared" si="35"/>
        <v>C</v>
      </c>
      <c r="AV20" s="310">
        <v>81</v>
      </c>
      <c r="AW20" s="311">
        <f t="shared" si="36"/>
        <v>0</v>
      </c>
      <c r="AX20" s="311">
        <f t="shared" si="37"/>
        <v>3.3330000000000002</v>
      </c>
      <c r="AY20" s="312">
        <f t="shared" si="38"/>
        <v>3.3330000000000002</v>
      </c>
      <c r="AZ20" s="311">
        <f t="shared" si="39"/>
        <v>0</v>
      </c>
      <c r="BA20" s="311" t="str">
        <f t="shared" si="40"/>
        <v>B+</v>
      </c>
      <c r="BB20" s="313" t="str">
        <f t="shared" si="41"/>
        <v>B+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8.6660000000000004</v>
      </c>
      <c r="ER20" s="47">
        <f t="shared" si="120"/>
        <v>9</v>
      </c>
      <c r="ES20" s="67">
        <f t="shared" si="121"/>
        <v>25.998000000000001</v>
      </c>
      <c r="ET20" s="68">
        <f t="shared" si="122"/>
        <v>2.8889999999999998</v>
      </c>
      <c r="EU20" s="47">
        <f t="shared" si="123"/>
        <v>0</v>
      </c>
      <c r="EV20" s="47" t="str">
        <f t="shared" si="124"/>
        <v>B-</v>
      </c>
      <c r="EW20" s="48" t="str">
        <f t="shared" si="125"/>
        <v>B-</v>
      </c>
      <c r="EX20" s="69"/>
      <c r="EY20" s="70"/>
      <c r="EZ20" s="71"/>
      <c r="FA20" s="52"/>
    </row>
    <row r="21" spans="1:157" ht="50.1" customHeight="1" thickBot="1">
      <c r="A21" s="73">
        <v>32</v>
      </c>
      <c r="B21" s="186" t="s">
        <v>53</v>
      </c>
      <c r="C21" s="187">
        <v>17104176</v>
      </c>
      <c r="D21" s="246" t="s">
        <v>300</v>
      </c>
      <c r="E21" s="243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310">
        <v>75</v>
      </c>
      <c r="U21" s="311">
        <f t="shared" si="12"/>
        <v>0</v>
      </c>
      <c r="V21" s="311">
        <f t="shared" si="13"/>
        <v>3</v>
      </c>
      <c r="W21" s="312">
        <f t="shared" si="14"/>
        <v>3</v>
      </c>
      <c r="X21" s="311">
        <f t="shared" si="15"/>
        <v>0</v>
      </c>
      <c r="Y21" s="311" t="str">
        <f t="shared" si="16"/>
        <v>B</v>
      </c>
      <c r="Z21" s="313" t="str">
        <f t="shared" si="17"/>
        <v>B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294"/>
      <c r="AI21" s="295">
        <f t="shared" si="24"/>
        <v>0</v>
      </c>
      <c r="AJ21" s="295">
        <f t="shared" si="25"/>
        <v>0</v>
      </c>
      <c r="AK21" s="296">
        <f t="shared" si="26"/>
        <v>0</v>
      </c>
      <c r="AL21" s="295">
        <f t="shared" si="27"/>
        <v>0</v>
      </c>
      <c r="AM21" s="295">
        <f t="shared" si="28"/>
        <v>0</v>
      </c>
      <c r="AN21" s="297">
        <f t="shared" si="29"/>
        <v>0</v>
      </c>
      <c r="AO21" s="310">
        <v>83</v>
      </c>
      <c r="AP21" s="311">
        <f t="shared" si="30"/>
        <v>0</v>
      </c>
      <c r="AQ21" s="311">
        <f t="shared" si="31"/>
        <v>3.3330000000000002</v>
      </c>
      <c r="AR21" s="312">
        <f t="shared" si="32"/>
        <v>3.3330000000000002</v>
      </c>
      <c r="AS21" s="311">
        <f t="shared" si="33"/>
        <v>0</v>
      </c>
      <c r="AT21" s="311" t="str">
        <f t="shared" si="34"/>
        <v>B+</v>
      </c>
      <c r="AU21" s="313" t="str">
        <f t="shared" si="35"/>
        <v>B+</v>
      </c>
      <c r="AV21" s="294"/>
      <c r="AW21" s="295">
        <f t="shared" si="36"/>
        <v>0</v>
      </c>
      <c r="AX21" s="295">
        <f t="shared" si="37"/>
        <v>0</v>
      </c>
      <c r="AY21" s="296">
        <f t="shared" si="38"/>
        <v>0</v>
      </c>
      <c r="AZ21" s="295">
        <f t="shared" si="39"/>
        <v>0</v>
      </c>
      <c r="BA21" s="295">
        <f t="shared" si="40"/>
        <v>0</v>
      </c>
      <c r="BB21" s="297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6.3330000000000002</v>
      </c>
      <c r="ER21" s="47">
        <f t="shared" si="120"/>
        <v>6</v>
      </c>
      <c r="ES21" s="67">
        <f t="shared" si="121"/>
        <v>18.999000000000002</v>
      </c>
      <c r="ET21" s="68">
        <f t="shared" si="122"/>
        <v>3.1669999999999998</v>
      </c>
      <c r="EU21" s="47">
        <f t="shared" si="123"/>
        <v>0</v>
      </c>
      <c r="EV21" s="47" t="str">
        <f t="shared" si="124"/>
        <v>B</v>
      </c>
      <c r="EW21" s="48" t="str">
        <f t="shared" si="125"/>
        <v>B</v>
      </c>
      <c r="EX21" s="69"/>
      <c r="EY21" s="70"/>
      <c r="EZ21" s="71"/>
      <c r="FA21" s="52"/>
    </row>
    <row r="22" spans="1:157" ht="50.1" hidden="1" customHeight="1">
      <c r="A22" s="162"/>
      <c r="B22" s="163"/>
      <c r="C22" s="164"/>
      <c r="D22" s="165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5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FB26"/>
  <sheetViews>
    <sheetView showZeros="0" rightToLeft="1" view="pageBreakPreview" topLeftCell="A6" zoomScale="35" zoomScaleNormal="50" zoomScaleSheetLayoutView="35" workbookViewId="0">
      <pane xSplit="5985" ySplit="5310" topLeftCell="F21" activePane="topRight"/>
      <selection pane="topRight" activeCell="BM13" sqref="BM13"/>
      <selection pane="bottomLeft" activeCell="A6" sqref="A6"/>
      <selection pane="bottomRight" activeCell="F21" sqref="F21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91" customWidth="1"/>
    <col min="4" max="4" width="92" style="91" customWidth="1"/>
    <col min="5" max="5" width="25.85546875" style="91" hidden="1" customWidth="1"/>
    <col min="6" max="6" width="10.42578125" style="91" customWidth="1"/>
    <col min="7" max="8" width="5.5703125" style="91" hidden="1" customWidth="1"/>
    <col min="9" max="9" width="10.42578125" style="91" customWidth="1"/>
    <col min="10" max="11" width="5.5703125" style="91" hidden="1" customWidth="1"/>
    <col min="12" max="13" width="10.42578125" style="91" customWidth="1"/>
    <col min="14" max="15" width="5.5703125" style="91" hidden="1" customWidth="1"/>
    <col min="16" max="16" width="10.42578125" style="91" customWidth="1"/>
    <col min="17" max="18" width="5.5703125" style="91" hidden="1" customWidth="1"/>
    <col min="19" max="20" width="10.42578125" style="91" customWidth="1"/>
    <col min="21" max="22" width="5.5703125" style="91" hidden="1" customWidth="1"/>
    <col min="23" max="23" width="10.42578125" style="91" customWidth="1"/>
    <col min="24" max="25" width="5.5703125" style="91" hidden="1" customWidth="1"/>
    <col min="26" max="27" width="10.42578125" style="91" customWidth="1"/>
    <col min="28" max="29" width="5.5703125" style="91" hidden="1" customWidth="1"/>
    <col min="30" max="30" width="10.42578125" style="91" customWidth="1"/>
    <col min="31" max="32" width="5.5703125" style="91" hidden="1" customWidth="1"/>
    <col min="33" max="34" width="10.42578125" style="91" customWidth="1"/>
    <col min="35" max="36" width="5.5703125" style="91" hidden="1" customWidth="1"/>
    <col min="37" max="37" width="10.42578125" style="91" customWidth="1"/>
    <col min="38" max="39" width="5.5703125" style="91" hidden="1" customWidth="1"/>
    <col min="40" max="41" width="10.42578125" style="91" customWidth="1"/>
    <col min="42" max="43" width="5.5703125" style="91" hidden="1" customWidth="1"/>
    <col min="44" max="44" width="10.42578125" style="91" customWidth="1"/>
    <col min="45" max="46" width="5.5703125" style="91" hidden="1" customWidth="1"/>
    <col min="47" max="48" width="10.42578125" style="91" customWidth="1"/>
    <col min="49" max="50" width="5.5703125" style="91" hidden="1" customWidth="1"/>
    <col min="51" max="51" width="10.42578125" style="91" customWidth="1"/>
    <col min="52" max="53" width="5.5703125" style="91" hidden="1" customWidth="1"/>
    <col min="54" max="55" width="10.42578125" style="91" customWidth="1"/>
    <col min="56" max="57" width="5.5703125" style="91" hidden="1" customWidth="1"/>
    <col min="58" max="58" width="10.42578125" style="91" customWidth="1"/>
    <col min="59" max="60" width="5.5703125" style="91" hidden="1" customWidth="1"/>
    <col min="61" max="62" width="10.42578125" style="91" customWidth="1"/>
    <col min="63" max="63" width="5.5703125" style="91" hidden="1" customWidth="1"/>
    <col min="64" max="64" width="0.42578125" style="91" customWidth="1"/>
    <col min="65" max="65" width="10.42578125" style="91" customWidth="1"/>
    <col min="66" max="67" width="5.5703125" style="91" hidden="1" customWidth="1"/>
    <col min="68" max="68" width="10.42578125" style="9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0.5703125" style="92" customWidth="1"/>
    <col min="148" max="149" width="5.5703125" style="92" hidden="1" customWidth="1"/>
    <col min="150" max="150" width="20.5703125" style="92" customWidth="1"/>
    <col min="151" max="152" width="5.5703125" style="92" hidden="1" customWidth="1"/>
    <col min="153" max="153" width="20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14" t="s">
        <v>0</v>
      </c>
      <c r="B2" s="462" t="s">
        <v>1</v>
      </c>
      <c r="C2" s="465" t="s">
        <v>2</v>
      </c>
      <c r="D2" s="103" t="s">
        <v>3</v>
      </c>
      <c r="E2" s="468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1204703</v>
      </c>
      <c r="U2" s="392"/>
      <c r="V2" s="392"/>
      <c r="W2" s="392"/>
      <c r="X2" s="392"/>
      <c r="Y2" s="392"/>
      <c r="Z2" s="393"/>
      <c r="AA2" s="391">
        <v>1204704</v>
      </c>
      <c r="AB2" s="392"/>
      <c r="AC2" s="392"/>
      <c r="AD2" s="392"/>
      <c r="AE2" s="392"/>
      <c r="AF2" s="392"/>
      <c r="AG2" s="393"/>
      <c r="AH2" s="391">
        <v>1204705</v>
      </c>
      <c r="AI2" s="392"/>
      <c r="AJ2" s="392"/>
      <c r="AK2" s="392"/>
      <c r="AL2" s="392"/>
      <c r="AM2" s="392"/>
      <c r="AN2" s="393"/>
      <c r="AO2" s="391">
        <v>1204706</v>
      </c>
      <c r="AP2" s="392"/>
      <c r="AQ2" s="392"/>
      <c r="AR2" s="392"/>
      <c r="AS2" s="392"/>
      <c r="AT2" s="392"/>
      <c r="AU2" s="393"/>
      <c r="AV2" s="391">
        <v>1204752</v>
      </c>
      <c r="AW2" s="392"/>
      <c r="AX2" s="392"/>
      <c r="AY2" s="392"/>
      <c r="AZ2" s="392"/>
      <c r="BA2" s="392"/>
      <c r="BB2" s="393"/>
      <c r="BC2" s="391">
        <v>1204753</v>
      </c>
      <c r="BD2" s="392"/>
      <c r="BE2" s="392"/>
      <c r="BF2" s="392"/>
      <c r="BG2" s="392"/>
      <c r="BH2" s="392"/>
      <c r="BI2" s="393"/>
      <c r="BJ2" s="391">
        <v>1204754</v>
      </c>
      <c r="BK2" s="392"/>
      <c r="BL2" s="392"/>
      <c r="BM2" s="392"/>
      <c r="BN2" s="392"/>
      <c r="BO2" s="392"/>
      <c r="BP2" s="393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18.5" customHeight="1" thickTop="1" thickBot="1">
      <c r="A3" s="415"/>
      <c r="B3" s="463"/>
      <c r="C3" s="466"/>
      <c r="D3" s="455" t="s">
        <v>6</v>
      </c>
      <c r="E3" s="469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420</v>
      </c>
      <c r="U3" s="512"/>
      <c r="V3" s="512"/>
      <c r="W3" s="512"/>
      <c r="X3" s="512"/>
      <c r="Y3" s="512"/>
      <c r="Z3" s="513"/>
      <c r="AA3" s="511" t="s">
        <v>421</v>
      </c>
      <c r="AB3" s="512"/>
      <c r="AC3" s="512"/>
      <c r="AD3" s="512"/>
      <c r="AE3" s="512"/>
      <c r="AF3" s="512"/>
      <c r="AG3" s="513"/>
      <c r="AH3" s="511" t="s">
        <v>422</v>
      </c>
      <c r="AI3" s="512"/>
      <c r="AJ3" s="512"/>
      <c r="AK3" s="512"/>
      <c r="AL3" s="512"/>
      <c r="AM3" s="512"/>
      <c r="AN3" s="513"/>
      <c r="AO3" s="511" t="s">
        <v>423</v>
      </c>
      <c r="AP3" s="512"/>
      <c r="AQ3" s="512"/>
      <c r="AR3" s="512"/>
      <c r="AS3" s="512"/>
      <c r="AT3" s="512"/>
      <c r="AU3" s="513"/>
      <c r="AV3" s="511" t="s">
        <v>389</v>
      </c>
      <c r="AW3" s="512"/>
      <c r="AX3" s="512"/>
      <c r="AY3" s="512"/>
      <c r="AZ3" s="512"/>
      <c r="BA3" s="512"/>
      <c r="BB3" s="513"/>
      <c r="BC3" s="511" t="s">
        <v>445</v>
      </c>
      <c r="BD3" s="512"/>
      <c r="BE3" s="512"/>
      <c r="BF3" s="512"/>
      <c r="BG3" s="512"/>
      <c r="BH3" s="512"/>
      <c r="BI3" s="513"/>
      <c r="BJ3" s="511" t="s">
        <v>425</v>
      </c>
      <c r="BK3" s="512"/>
      <c r="BL3" s="512"/>
      <c r="BM3" s="512"/>
      <c r="BN3" s="512"/>
      <c r="BO3" s="512"/>
      <c r="BP3" s="513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15"/>
      <c r="B4" s="463"/>
      <c r="C4" s="466"/>
      <c r="D4" s="455"/>
      <c r="E4" s="469"/>
      <c r="F4" s="104" t="s">
        <v>7</v>
      </c>
      <c r="G4" s="94"/>
      <c r="H4" s="95"/>
      <c r="I4" s="451" t="s">
        <v>8</v>
      </c>
      <c r="J4" s="105"/>
      <c r="K4" s="106"/>
      <c r="L4" s="453" t="s">
        <v>9</v>
      </c>
      <c r="M4" s="107" t="s">
        <v>7</v>
      </c>
      <c r="N4" s="14"/>
      <c r="O4" s="14"/>
      <c r="P4" s="451" t="s">
        <v>8</v>
      </c>
      <c r="Q4" s="108"/>
      <c r="R4" s="108"/>
      <c r="S4" s="453" t="s">
        <v>9</v>
      </c>
      <c r="T4" s="107" t="s">
        <v>7</v>
      </c>
      <c r="U4" s="14"/>
      <c r="V4" s="14"/>
      <c r="W4" s="451" t="s">
        <v>8</v>
      </c>
      <c r="X4" s="108"/>
      <c r="Y4" s="108"/>
      <c r="Z4" s="453" t="s">
        <v>9</v>
      </c>
      <c r="AA4" s="107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07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07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07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07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07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45" t="s">
        <v>10</v>
      </c>
      <c r="ER4" s="109"/>
      <c r="ES4" s="109"/>
      <c r="ET4" s="447" t="s">
        <v>11</v>
      </c>
      <c r="EU4" s="109"/>
      <c r="EV4" s="109"/>
      <c r="EW4" s="449" t="s">
        <v>12</v>
      </c>
      <c r="EX4" s="401"/>
      <c r="EY4" s="404"/>
      <c r="EZ4" s="385"/>
      <c r="FA4" s="388"/>
    </row>
    <row r="5" spans="1:158" ht="80.099999999999994" customHeight="1" thickTop="1" thickBot="1">
      <c r="A5" s="416"/>
      <c r="B5" s="464"/>
      <c r="C5" s="467"/>
      <c r="D5" s="110" t="s">
        <v>13</v>
      </c>
      <c r="E5" s="470"/>
      <c r="F5" s="20">
        <v>100</v>
      </c>
      <c r="G5" s="99"/>
      <c r="H5" s="100"/>
      <c r="I5" s="452"/>
      <c r="J5" s="111"/>
      <c r="K5" s="112"/>
      <c r="L5" s="454"/>
      <c r="M5" s="20">
        <v>100</v>
      </c>
      <c r="N5" s="28"/>
      <c r="O5" s="28"/>
      <c r="P5" s="452"/>
      <c r="Q5" s="113"/>
      <c r="R5" s="113"/>
      <c r="S5" s="454"/>
      <c r="T5" s="20">
        <v>100</v>
      </c>
      <c r="U5" s="28"/>
      <c r="V5" s="28"/>
      <c r="W5" s="452"/>
      <c r="X5" s="113"/>
      <c r="Y5" s="113"/>
      <c r="Z5" s="454"/>
      <c r="AA5" s="20">
        <v>100</v>
      </c>
      <c r="AB5" s="28"/>
      <c r="AC5" s="28"/>
      <c r="AD5" s="452"/>
      <c r="AE5" s="113"/>
      <c r="AF5" s="113"/>
      <c r="AG5" s="454"/>
      <c r="AH5" s="20">
        <v>100</v>
      </c>
      <c r="AI5" s="28"/>
      <c r="AJ5" s="28"/>
      <c r="AK5" s="452"/>
      <c r="AL5" s="113"/>
      <c r="AM5" s="113"/>
      <c r="AN5" s="454"/>
      <c r="AO5" s="20">
        <v>100</v>
      </c>
      <c r="AP5" s="28"/>
      <c r="AQ5" s="28"/>
      <c r="AR5" s="452"/>
      <c r="AS5" s="113"/>
      <c r="AT5" s="113"/>
      <c r="AU5" s="454"/>
      <c r="AV5" s="20">
        <v>100</v>
      </c>
      <c r="AW5" s="28"/>
      <c r="AX5" s="28"/>
      <c r="AY5" s="452"/>
      <c r="AZ5" s="113"/>
      <c r="BA5" s="113"/>
      <c r="BB5" s="454"/>
      <c r="BC5" s="20">
        <v>100</v>
      </c>
      <c r="BD5" s="28"/>
      <c r="BE5" s="28"/>
      <c r="BF5" s="452"/>
      <c r="BG5" s="113"/>
      <c r="BH5" s="113"/>
      <c r="BI5" s="454"/>
      <c r="BJ5" s="20">
        <v>100</v>
      </c>
      <c r="BK5" s="28"/>
      <c r="BL5" s="28"/>
      <c r="BM5" s="452"/>
      <c r="BN5" s="113"/>
      <c r="BO5" s="113"/>
      <c r="BP5" s="454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46"/>
      <c r="ER5" s="114"/>
      <c r="ES5" s="114"/>
      <c r="ET5" s="448"/>
      <c r="EU5" s="114"/>
      <c r="EV5" s="114"/>
      <c r="EW5" s="450"/>
      <c r="EX5" s="402"/>
      <c r="EY5" s="405"/>
      <c r="EZ5" s="386"/>
      <c r="FA5" s="389"/>
    </row>
    <row r="6" spans="1:158" ht="50.1" customHeight="1" thickTop="1">
      <c r="A6" s="33">
        <v>33</v>
      </c>
      <c r="B6" s="155" t="s">
        <v>53</v>
      </c>
      <c r="C6" s="156">
        <v>17104177</v>
      </c>
      <c r="D6" s="252" t="s">
        <v>301</v>
      </c>
      <c r="E6" s="242"/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14">
        <v>81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3.3330000000000002</v>
      </c>
      <c r="P6" s="316">
        <f t="shared" ref="P6:P25" si="8">IF(N6=0,O6,N6)</f>
        <v>3.3330000000000002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B+</v>
      </c>
      <c r="S6" s="317" t="str">
        <f t="shared" ref="S6:S25" si="11">IF(Q6=0,R6,Q6)</f>
        <v>B+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14">
        <v>78</v>
      </c>
      <c r="AB6" s="315">
        <f t="shared" ref="AB6:AB25" si="18">IF(AA6=0,0,IF(AA6&lt;40,0,IF(AA6&lt;50,1,IF(AA6&lt;55,1.333,IF(AA6&lt;60,1.666,IF(AA6&lt;65,2,IF(AA6&lt;70,2.333,IF(AA6&gt;=70,0))))))))</f>
        <v>0</v>
      </c>
      <c r="AC6" s="315">
        <f t="shared" ref="AC6:AC25" si="19">IF(AA6=0,0,IF(AA6&lt;70,0,IF(AA6&lt;75,2.666,IF(AA6&lt;80,3,IF(AA6&lt;85,3.333,IF(AA6&lt;90,3.666,IF(AA6&lt;=100,4)))))))</f>
        <v>3</v>
      </c>
      <c r="AD6" s="316">
        <f t="shared" ref="AD6:AD25" si="20">IF(AB6=0,AC6,AB6)</f>
        <v>3</v>
      </c>
      <c r="AE6" s="315">
        <f t="shared" ref="AE6:AE25" si="21">IF(AA6=0,0,IF(AA6&lt;40,"F",IF(AA6&lt;50,"D",IF(AA6&lt;55,"D+",IF(AA6&lt;60,"C-",IF(AA6&lt;65,"C",IF(AA6&lt;70,"C+",IF(AA6&gt;=70,0))))))))</f>
        <v>0</v>
      </c>
      <c r="AF6" s="315" t="str">
        <f t="shared" ref="AF6:AF25" si="22">IF(AA6=0,0,IF(AA6&lt;70,0,IF(AA6&lt;75,"B-",IF(AA6&lt;80,"B",IF(AA6&lt;85,"B+",IF(AA6&lt;90,"A-",IF(AA6&lt;=100,"A")))))))</f>
        <v>B</v>
      </c>
      <c r="AG6" s="317" t="str">
        <f t="shared" ref="AG6:AG25" si="23">IF(AE6=0,AF6,AE6)</f>
        <v>B</v>
      </c>
      <c r="AH6" s="314">
        <v>70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2.6659999999999999</v>
      </c>
      <c r="AK6" s="316">
        <f t="shared" ref="AK6:AK25" si="26">IF(AI6=0,AJ6,AI6)</f>
        <v>2.6659999999999999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B-</v>
      </c>
      <c r="AN6" s="317" t="str">
        <f t="shared" ref="AN6:AN25" si="29">IF(AL6=0,AM6,AL6)</f>
        <v>B-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8.9990000000000006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26.997</v>
      </c>
      <c r="ET6" s="46">
        <f t="shared" ref="ET6:ET25" si="122">IF((ES6=0),0,(ROUND((ES6/ER6),3)))</f>
        <v>3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</v>
      </c>
      <c r="EW6" s="48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34</v>
      </c>
      <c r="B7" s="145" t="s">
        <v>53</v>
      </c>
      <c r="C7" s="146">
        <v>17104178</v>
      </c>
      <c r="D7" s="253" t="s">
        <v>302</v>
      </c>
      <c r="E7" s="243"/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310">
        <v>74</v>
      </c>
      <c r="AI7" s="311">
        <f t="shared" si="24"/>
        <v>0</v>
      </c>
      <c r="AJ7" s="311">
        <f t="shared" si="25"/>
        <v>2.6659999999999999</v>
      </c>
      <c r="AK7" s="312">
        <f t="shared" si="26"/>
        <v>2.6659999999999999</v>
      </c>
      <c r="AL7" s="311">
        <f t="shared" si="27"/>
        <v>0</v>
      </c>
      <c r="AM7" s="311" t="str">
        <f t="shared" si="28"/>
        <v>B-</v>
      </c>
      <c r="AN7" s="313" t="str">
        <f t="shared" si="29"/>
        <v>B-</v>
      </c>
      <c r="AO7" s="310">
        <v>60</v>
      </c>
      <c r="AP7" s="311">
        <f t="shared" si="30"/>
        <v>2</v>
      </c>
      <c r="AQ7" s="311">
        <f t="shared" si="31"/>
        <v>0</v>
      </c>
      <c r="AR7" s="312">
        <f t="shared" si="32"/>
        <v>2</v>
      </c>
      <c r="AS7" s="311" t="str">
        <f t="shared" si="33"/>
        <v>C</v>
      </c>
      <c r="AT7" s="311">
        <f t="shared" si="34"/>
        <v>0</v>
      </c>
      <c r="AU7" s="313" t="str">
        <f t="shared" si="35"/>
        <v>C</v>
      </c>
      <c r="AV7" s="310">
        <v>75</v>
      </c>
      <c r="AW7" s="311">
        <f t="shared" si="36"/>
        <v>0</v>
      </c>
      <c r="AX7" s="311">
        <f t="shared" si="37"/>
        <v>3</v>
      </c>
      <c r="AY7" s="312">
        <f t="shared" si="38"/>
        <v>3</v>
      </c>
      <c r="AZ7" s="311">
        <f t="shared" si="39"/>
        <v>0</v>
      </c>
      <c r="BA7" s="311" t="str">
        <f t="shared" si="40"/>
        <v>B</v>
      </c>
      <c r="BB7" s="313" t="str">
        <f t="shared" si="41"/>
        <v>B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7.6660000000000004</v>
      </c>
      <c r="ER7" s="47">
        <f t="shared" si="120"/>
        <v>9</v>
      </c>
      <c r="ES7" s="67">
        <f t="shared" si="121"/>
        <v>22.997999999999998</v>
      </c>
      <c r="ET7" s="68">
        <f t="shared" si="122"/>
        <v>2.5550000000000002</v>
      </c>
      <c r="EU7" s="47">
        <f t="shared" si="123"/>
        <v>0</v>
      </c>
      <c r="EV7" s="47" t="str">
        <f t="shared" si="124"/>
        <v>C+</v>
      </c>
      <c r="EW7" s="48" t="str">
        <f t="shared" si="125"/>
        <v>C+</v>
      </c>
      <c r="EX7" s="69"/>
      <c r="EY7" s="70"/>
      <c r="EZ7" s="71"/>
      <c r="FA7" s="52"/>
      <c r="FB7" s="72"/>
    </row>
    <row r="8" spans="1:158" ht="50.1" customHeight="1">
      <c r="A8" s="53">
        <v>35</v>
      </c>
      <c r="B8" s="254" t="s">
        <v>16</v>
      </c>
      <c r="C8" s="138">
        <v>17204323</v>
      </c>
      <c r="D8" s="255" t="s">
        <v>303</v>
      </c>
      <c r="E8" s="243"/>
      <c r="F8" s="310">
        <v>85</v>
      </c>
      <c r="G8" s="311">
        <f t="shared" si="0"/>
        <v>0</v>
      </c>
      <c r="H8" s="311">
        <f t="shared" si="1"/>
        <v>3.6659999999999999</v>
      </c>
      <c r="I8" s="312">
        <f t="shared" si="2"/>
        <v>3.6659999999999999</v>
      </c>
      <c r="J8" s="311">
        <f t="shared" si="3"/>
        <v>0</v>
      </c>
      <c r="K8" s="311" t="str">
        <f t="shared" si="4"/>
        <v>A-</v>
      </c>
      <c r="L8" s="313" t="str">
        <f t="shared" si="5"/>
        <v>A-</v>
      </c>
      <c r="M8" s="310">
        <v>77</v>
      </c>
      <c r="N8" s="311">
        <f t="shared" si="6"/>
        <v>0</v>
      </c>
      <c r="O8" s="311">
        <f t="shared" si="7"/>
        <v>3</v>
      </c>
      <c r="P8" s="312">
        <f t="shared" si="8"/>
        <v>3</v>
      </c>
      <c r="Q8" s="62">
        <f t="shared" si="9"/>
        <v>0</v>
      </c>
      <c r="R8" s="63" t="str">
        <f t="shared" si="10"/>
        <v>B</v>
      </c>
      <c r="S8" s="313" t="str">
        <f t="shared" si="11"/>
        <v>B</v>
      </c>
      <c r="T8" s="350">
        <v>52</v>
      </c>
      <c r="U8" s="343">
        <f t="shared" si="12"/>
        <v>1.333</v>
      </c>
      <c r="V8" s="343">
        <f t="shared" si="13"/>
        <v>0</v>
      </c>
      <c r="W8" s="344">
        <f t="shared" si="14"/>
        <v>1.333</v>
      </c>
      <c r="X8" s="343" t="str">
        <f t="shared" si="15"/>
        <v>D+</v>
      </c>
      <c r="Y8" s="343">
        <f t="shared" si="16"/>
        <v>0</v>
      </c>
      <c r="Z8" s="351"/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310">
        <v>70</v>
      </c>
      <c r="AP8" s="311">
        <f t="shared" si="30"/>
        <v>0</v>
      </c>
      <c r="AQ8" s="311">
        <f t="shared" si="31"/>
        <v>2.6659999999999999</v>
      </c>
      <c r="AR8" s="312">
        <f t="shared" si="32"/>
        <v>2.6659999999999999</v>
      </c>
      <c r="AS8" s="311">
        <f t="shared" si="33"/>
        <v>0</v>
      </c>
      <c r="AT8" s="311" t="str">
        <f t="shared" si="34"/>
        <v>B-</v>
      </c>
      <c r="AU8" s="313" t="str">
        <f t="shared" si="35"/>
        <v>B-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310">
        <v>92</v>
      </c>
      <c r="BD8" s="311">
        <f t="shared" si="42"/>
        <v>0</v>
      </c>
      <c r="BE8" s="311">
        <f t="shared" si="43"/>
        <v>4</v>
      </c>
      <c r="BF8" s="312">
        <f t="shared" si="44"/>
        <v>4</v>
      </c>
      <c r="BG8" s="311">
        <f t="shared" si="45"/>
        <v>0</v>
      </c>
      <c r="BH8" s="311" t="str">
        <f t="shared" si="46"/>
        <v>A</v>
      </c>
      <c r="BI8" s="313" t="str">
        <f t="shared" si="47"/>
        <v>A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14.665000000000001</v>
      </c>
      <c r="ER8" s="47">
        <f t="shared" si="120"/>
        <v>15</v>
      </c>
      <c r="ES8" s="67">
        <f t="shared" si="121"/>
        <v>43.994999999999997</v>
      </c>
      <c r="ET8" s="68">
        <f t="shared" si="122"/>
        <v>2.9329999999999998</v>
      </c>
      <c r="EU8" s="47">
        <f t="shared" si="123"/>
        <v>0</v>
      </c>
      <c r="EV8" s="47" t="str">
        <f t="shared" si="124"/>
        <v>B-</v>
      </c>
      <c r="EW8" s="48" t="str">
        <f t="shared" si="125"/>
        <v>B-</v>
      </c>
      <c r="EX8" s="69"/>
      <c r="EY8" s="70"/>
      <c r="EZ8" s="71"/>
      <c r="FA8" s="52"/>
    </row>
    <row r="9" spans="1:158" ht="50.1" customHeight="1">
      <c r="A9" s="53">
        <v>36</v>
      </c>
      <c r="B9" s="254" t="s">
        <v>16</v>
      </c>
      <c r="C9" s="138">
        <v>17204324</v>
      </c>
      <c r="D9" s="256" t="s">
        <v>304</v>
      </c>
      <c r="E9" s="243"/>
      <c r="F9" s="310">
        <v>76</v>
      </c>
      <c r="G9" s="311">
        <f t="shared" si="0"/>
        <v>0</v>
      </c>
      <c r="H9" s="311">
        <f t="shared" si="1"/>
        <v>3</v>
      </c>
      <c r="I9" s="312">
        <f t="shared" si="2"/>
        <v>3</v>
      </c>
      <c r="J9" s="311">
        <f t="shared" si="3"/>
        <v>0</v>
      </c>
      <c r="K9" s="311" t="str">
        <f t="shared" si="4"/>
        <v>B</v>
      </c>
      <c r="L9" s="313" t="str">
        <f t="shared" si="5"/>
        <v>B</v>
      </c>
      <c r="M9" s="310">
        <v>72</v>
      </c>
      <c r="N9" s="311">
        <f t="shared" si="6"/>
        <v>0</v>
      </c>
      <c r="O9" s="311">
        <f t="shared" si="7"/>
        <v>2.6659999999999999</v>
      </c>
      <c r="P9" s="312">
        <f t="shared" si="8"/>
        <v>2.6659999999999999</v>
      </c>
      <c r="Q9" s="62">
        <f t="shared" si="9"/>
        <v>0</v>
      </c>
      <c r="R9" s="63" t="str">
        <f t="shared" si="10"/>
        <v>B-</v>
      </c>
      <c r="S9" s="313" t="str">
        <f t="shared" si="11"/>
        <v>B-</v>
      </c>
      <c r="T9" s="350">
        <v>45</v>
      </c>
      <c r="U9" s="343">
        <f t="shared" si="12"/>
        <v>1</v>
      </c>
      <c r="V9" s="343">
        <f t="shared" si="13"/>
        <v>0</v>
      </c>
      <c r="W9" s="344">
        <f t="shared" si="14"/>
        <v>1</v>
      </c>
      <c r="X9" s="343" t="str">
        <f t="shared" si="15"/>
        <v>D</v>
      </c>
      <c r="Y9" s="343">
        <f t="shared" si="16"/>
        <v>0</v>
      </c>
      <c r="Z9" s="351" t="str">
        <f t="shared" si="17"/>
        <v>D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310">
        <v>73</v>
      </c>
      <c r="AP9" s="311">
        <f t="shared" si="30"/>
        <v>0</v>
      </c>
      <c r="AQ9" s="311">
        <f t="shared" si="31"/>
        <v>2.6659999999999999</v>
      </c>
      <c r="AR9" s="312">
        <f t="shared" si="32"/>
        <v>2.6659999999999999</v>
      </c>
      <c r="AS9" s="311">
        <f t="shared" si="33"/>
        <v>0</v>
      </c>
      <c r="AT9" s="311" t="str">
        <f t="shared" si="34"/>
        <v>B-</v>
      </c>
      <c r="AU9" s="313" t="str">
        <f t="shared" si="35"/>
        <v>B-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310">
        <v>90</v>
      </c>
      <c r="BD9" s="311">
        <f t="shared" si="42"/>
        <v>0</v>
      </c>
      <c r="BE9" s="311">
        <f t="shared" si="43"/>
        <v>4</v>
      </c>
      <c r="BF9" s="312">
        <f t="shared" si="44"/>
        <v>4</v>
      </c>
      <c r="BG9" s="311">
        <f t="shared" si="45"/>
        <v>0</v>
      </c>
      <c r="BH9" s="311" t="str">
        <f t="shared" si="46"/>
        <v>A</v>
      </c>
      <c r="BI9" s="313" t="str">
        <f t="shared" si="47"/>
        <v>A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13.332000000000001</v>
      </c>
      <c r="ER9" s="47">
        <f t="shared" si="120"/>
        <v>15</v>
      </c>
      <c r="ES9" s="67">
        <f t="shared" si="121"/>
        <v>39.995999999999995</v>
      </c>
      <c r="ET9" s="68">
        <f t="shared" si="122"/>
        <v>2.6659999999999999</v>
      </c>
      <c r="EU9" s="47">
        <f t="shared" si="123"/>
        <v>0</v>
      </c>
      <c r="EV9" s="47" t="str">
        <f t="shared" si="124"/>
        <v>B-</v>
      </c>
      <c r="EW9" s="48" t="str">
        <f t="shared" si="125"/>
        <v>B-</v>
      </c>
      <c r="EX9" s="69"/>
      <c r="EY9" s="70"/>
      <c r="EZ9" s="71"/>
      <c r="FA9" s="52"/>
    </row>
    <row r="10" spans="1:158" ht="50.1" customHeight="1">
      <c r="A10" s="53">
        <v>37</v>
      </c>
      <c r="B10" s="254" t="s">
        <v>16</v>
      </c>
      <c r="C10" s="138">
        <v>17204325</v>
      </c>
      <c r="D10" s="256" t="s">
        <v>305</v>
      </c>
      <c r="E10" s="243"/>
      <c r="F10" s="310">
        <v>76</v>
      </c>
      <c r="G10" s="311">
        <f t="shared" si="0"/>
        <v>0</v>
      </c>
      <c r="H10" s="311">
        <f t="shared" si="1"/>
        <v>3</v>
      </c>
      <c r="I10" s="312">
        <f t="shared" si="2"/>
        <v>3</v>
      </c>
      <c r="J10" s="311">
        <f t="shared" si="3"/>
        <v>0</v>
      </c>
      <c r="K10" s="311" t="str">
        <f t="shared" si="4"/>
        <v>B</v>
      </c>
      <c r="L10" s="313" t="str">
        <f t="shared" si="5"/>
        <v>B</v>
      </c>
      <c r="M10" s="310">
        <v>74</v>
      </c>
      <c r="N10" s="311">
        <f t="shared" si="6"/>
        <v>0</v>
      </c>
      <c r="O10" s="311">
        <f t="shared" si="7"/>
        <v>2.6659999999999999</v>
      </c>
      <c r="P10" s="312">
        <f t="shared" si="8"/>
        <v>2.6659999999999999</v>
      </c>
      <c r="Q10" s="62">
        <f t="shared" si="9"/>
        <v>0</v>
      </c>
      <c r="R10" s="63" t="str">
        <f t="shared" si="10"/>
        <v>B-</v>
      </c>
      <c r="S10" s="313" t="str">
        <f t="shared" si="11"/>
        <v>B-</v>
      </c>
      <c r="T10" s="350" t="s">
        <v>446</v>
      </c>
      <c r="U10" s="343">
        <f t="shared" si="12"/>
        <v>0</v>
      </c>
      <c r="V10" s="343" t="b">
        <f t="shared" si="13"/>
        <v>0</v>
      </c>
      <c r="W10" s="344" t="b">
        <f t="shared" si="14"/>
        <v>0</v>
      </c>
      <c r="X10" s="343">
        <f t="shared" si="15"/>
        <v>0</v>
      </c>
      <c r="Y10" s="343" t="b">
        <f t="shared" si="16"/>
        <v>0</v>
      </c>
      <c r="Z10" s="351" t="b">
        <f t="shared" si="17"/>
        <v>0</v>
      </c>
      <c r="AA10" s="310">
        <v>70</v>
      </c>
      <c r="AB10" s="311">
        <f t="shared" si="18"/>
        <v>0</v>
      </c>
      <c r="AC10" s="311">
        <f t="shared" si="19"/>
        <v>2.6659999999999999</v>
      </c>
      <c r="AD10" s="312">
        <f t="shared" si="20"/>
        <v>2.6659999999999999</v>
      </c>
      <c r="AE10" s="62">
        <f t="shared" si="21"/>
        <v>0</v>
      </c>
      <c r="AF10" s="63" t="str">
        <f t="shared" si="22"/>
        <v>B-</v>
      </c>
      <c r="AG10" s="351" t="str">
        <f t="shared" si="23"/>
        <v>B-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310">
        <v>65</v>
      </c>
      <c r="AP10" s="311">
        <f t="shared" si="30"/>
        <v>2.3330000000000002</v>
      </c>
      <c r="AQ10" s="311">
        <f t="shared" si="31"/>
        <v>0</v>
      </c>
      <c r="AR10" s="312">
        <f t="shared" si="32"/>
        <v>2.3330000000000002</v>
      </c>
      <c r="AS10" s="311" t="str">
        <f t="shared" si="33"/>
        <v>C+</v>
      </c>
      <c r="AT10" s="311">
        <f t="shared" si="34"/>
        <v>0</v>
      </c>
      <c r="AU10" s="313" t="str">
        <f t="shared" si="35"/>
        <v>C+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10.665000000000001</v>
      </c>
      <c r="ER10" s="47">
        <f t="shared" si="120"/>
        <v>12</v>
      </c>
      <c r="ES10" s="67">
        <f t="shared" si="121"/>
        <v>31.994999999999997</v>
      </c>
      <c r="ET10" s="68">
        <f t="shared" si="122"/>
        <v>2.6659999999999999</v>
      </c>
      <c r="EU10" s="47">
        <f t="shared" si="123"/>
        <v>0</v>
      </c>
      <c r="EV10" s="47" t="str">
        <f t="shared" si="124"/>
        <v>B-</v>
      </c>
      <c r="EW10" s="48" t="str">
        <f t="shared" si="125"/>
        <v>B-</v>
      </c>
      <c r="EX10" s="69"/>
      <c r="EY10" s="70"/>
      <c r="EZ10" s="71"/>
      <c r="FA10" s="52"/>
    </row>
    <row r="11" spans="1:158" ht="50.1" customHeight="1">
      <c r="A11" s="53">
        <v>38</v>
      </c>
      <c r="B11" s="254" t="s">
        <v>16</v>
      </c>
      <c r="C11" s="138">
        <v>17204326</v>
      </c>
      <c r="D11" s="256" t="s">
        <v>306</v>
      </c>
      <c r="E11" s="243"/>
      <c r="F11" s="310">
        <v>62</v>
      </c>
      <c r="G11" s="311">
        <f t="shared" si="0"/>
        <v>2</v>
      </c>
      <c r="H11" s="311">
        <f t="shared" si="1"/>
        <v>0</v>
      </c>
      <c r="I11" s="312">
        <f t="shared" si="2"/>
        <v>2</v>
      </c>
      <c r="J11" s="311" t="str">
        <f t="shared" si="3"/>
        <v>C</v>
      </c>
      <c r="K11" s="311">
        <f t="shared" si="4"/>
        <v>0</v>
      </c>
      <c r="L11" s="313" t="str">
        <f t="shared" si="5"/>
        <v>C</v>
      </c>
      <c r="M11" s="310">
        <v>60</v>
      </c>
      <c r="N11" s="311">
        <f t="shared" si="6"/>
        <v>2</v>
      </c>
      <c r="O11" s="311">
        <f t="shared" si="7"/>
        <v>0</v>
      </c>
      <c r="P11" s="312">
        <f t="shared" si="8"/>
        <v>2</v>
      </c>
      <c r="Q11" s="62" t="str">
        <f t="shared" si="9"/>
        <v>C</v>
      </c>
      <c r="R11" s="63">
        <f t="shared" si="10"/>
        <v>0</v>
      </c>
      <c r="S11" s="313" t="str">
        <f t="shared" si="11"/>
        <v>C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10">
        <v>76</v>
      </c>
      <c r="AI11" s="311">
        <f t="shared" si="24"/>
        <v>0</v>
      </c>
      <c r="AJ11" s="311">
        <f t="shared" si="25"/>
        <v>3</v>
      </c>
      <c r="AK11" s="312">
        <f t="shared" si="26"/>
        <v>3</v>
      </c>
      <c r="AL11" s="311">
        <f t="shared" si="27"/>
        <v>0</v>
      </c>
      <c r="AM11" s="311" t="str">
        <f t="shared" si="28"/>
        <v>B</v>
      </c>
      <c r="AN11" s="313" t="str">
        <f t="shared" si="29"/>
        <v>B</v>
      </c>
      <c r="AO11" s="310">
        <v>47</v>
      </c>
      <c r="AP11" s="311">
        <f t="shared" si="30"/>
        <v>1</v>
      </c>
      <c r="AQ11" s="311">
        <f t="shared" si="31"/>
        <v>0</v>
      </c>
      <c r="AR11" s="312">
        <f t="shared" si="32"/>
        <v>1</v>
      </c>
      <c r="AS11" s="311" t="str">
        <f t="shared" si="33"/>
        <v>D</v>
      </c>
      <c r="AT11" s="311">
        <f t="shared" si="34"/>
        <v>0</v>
      </c>
      <c r="AU11" s="313" t="str">
        <f t="shared" si="35"/>
        <v>D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10">
        <v>84</v>
      </c>
      <c r="BK11" s="311">
        <f t="shared" si="48"/>
        <v>0</v>
      </c>
      <c r="BL11" s="311">
        <f t="shared" si="49"/>
        <v>3.3330000000000002</v>
      </c>
      <c r="BM11" s="312">
        <f t="shared" si="50"/>
        <v>3.3330000000000002</v>
      </c>
      <c r="BN11" s="311">
        <f t="shared" si="51"/>
        <v>0</v>
      </c>
      <c r="BO11" s="311" t="str">
        <f t="shared" si="52"/>
        <v>B+</v>
      </c>
      <c r="BP11" s="313" t="str">
        <f t="shared" si="53"/>
        <v>B+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11.333</v>
      </c>
      <c r="ER11" s="47">
        <f t="shared" si="120"/>
        <v>15</v>
      </c>
      <c r="ES11" s="67">
        <f t="shared" si="121"/>
        <v>33.999000000000002</v>
      </c>
      <c r="ET11" s="68">
        <f t="shared" si="122"/>
        <v>2.2669999999999999</v>
      </c>
      <c r="EU11" s="47" t="str">
        <f t="shared" si="123"/>
        <v>C</v>
      </c>
      <c r="EV11" s="47">
        <f t="shared" si="124"/>
        <v>0</v>
      </c>
      <c r="EW11" s="48" t="str">
        <f t="shared" si="125"/>
        <v>C</v>
      </c>
      <c r="EX11" s="69"/>
      <c r="EY11" s="70"/>
      <c r="EZ11" s="71"/>
      <c r="FA11" s="52"/>
    </row>
    <row r="12" spans="1:158" ht="50.1" customHeight="1">
      <c r="A12" s="53">
        <v>39</v>
      </c>
      <c r="B12" s="254" t="s">
        <v>16</v>
      </c>
      <c r="C12" s="138">
        <v>17204327</v>
      </c>
      <c r="D12" s="256" t="s">
        <v>307</v>
      </c>
      <c r="E12" s="243"/>
      <c r="F12" s="310">
        <v>65</v>
      </c>
      <c r="G12" s="311">
        <f t="shared" si="0"/>
        <v>2.3330000000000002</v>
      </c>
      <c r="H12" s="311">
        <f t="shared" si="1"/>
        <v>0</v>
      </c>
      <c r="I12" s="312">
        <f t="shared" si="2"/>
        <v>2.3330000000000002</v>
      </c>
      <c r="J12" s="311" t="str">
        <f t="shared" si="3"/>
        <v>C+</v>
      </c>
      <c r="K12" s="311">
        <f t="shared" si="4"/>
        <v>0</v>
      </c>
      <c r="L12" s="313" t="str">
        <f t="shared" si="5"/>
        <v>C+</v>
      </c>
      <c r="M12" s="310">
        <v>76</v>
      </c>
      <c r="N12" s="311">
        <f t="shared" si="6"/>
        <v>0</v>
      </c>
      <c r="O12" s="311">
        <f t="shared" si="7"/>
        <v>3</v>
      </c>
      <c r="P12" s="312">
        <f t="shared" si="8"/>
        <v>3</v>
      </c>
      <c r="Q12" s="62">
        <f t="shared" si="9"/>
        <v>0</v>
      </c>
      <c r="R12" s="63" t="str">
        <f t="shared" si="10"/>
        <v>B</v>
      </c>
      <c r="S12" s="313" t="str">
        <f t="shared" si="11"/>
        <v>B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310">
        <v>74</v>
      </c>
      <c r="AI12" s="311">
        <f t="shared" si="24"/>
        <v>0</v>
      </c>
      <c r="AJ12" s="311">
        <f t="shared" si="25"/>
        <v>2.6659999999999999</v>
      </c>
      <c r="AK12" s="312">
        <f t="shared" si="26"/>
        <v>2.6659999999999999</v>
      </c>
      <c r="AL12" s="311">
        <f t="shared" si="27"/>
        <v>0</v>
      </c>
      <c r="AM12" s="311" t="str">
        <f t="shared" si="28"/>
        <v>B-</v>
      </c>
      <c r="AN12" s="313" t="str">
        <f t="shared" si="29"/>
        <v>B-</v>
      </c>
      <c r="AO12" s="310">
        <v>63</v>
      </c>
      <c r="AP12" s="311">
        <f t="shared" si="30"/>
        <v>2</v>
      </c>
      <c r="AQ12" s="311">
        <f t="shared" si="31"/>
        <v>0</v>
      </c>
      <c r="AR12" s="312">
        <f t="shared" si="32"/>
        <v>2</v>
      </c>
      <c r="AS12" s="311" t="str">
        <f t="shared" si="33"/>
        <v>C</v>
      </c>
      <c r="AT12" s="311">
        <f t="shared" si="34"/>
        <v>0</v>
      </c>
      <c r="AU12" s="313" t="str">
        <f t="shared" si="35"/>
        <v>C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310">
        <v>89</v>
      </c>
      <c r="BK12" s="311">
        <f t="shared" si="48"/>
        <v>0</v>
      </c>
      <c r="BL12" s="311">
        <f t="shared" si="49"/>
        <v>3.6659999999999999</v>
      </c>
      <c r="BM12" s="312">
        <f t="shared" si="50"/>
        <v>3.6659999999999999</v>
      </c>
      <c r="BN12" s="311">
        <f t="shared" si="51"/>
        <v>0</v>
      </c>
      <c r="BO12" s="311" t="str">
        <f t="shared" si="52"/>
        <v>A-</v>
      </c>
      <c r="BP12" s="313" t="str">
        <f t="shared" si="53"/>
        <v>A-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13.665000000000001</v>
      </c>
      <c r="ER12" s="47">
        <f t="shared" si="120"/>
        <v>15</v>
      </c>
      <c r="ES12" s="67">
        <f t="shared" si="121"/>
        <v>40.994999999999997</v>
      </c>
      <c r="ET12" s="68">
        <f t="shared" si="122"/>
        <v>2.7330000000000001</v>
      </c>
      <c r="EU12" s="47">
        <f t="shared" si="123"/>
        <v>0</v>
      </c>
      <c r="EV12" s="47" t="str">
        <f t="shared" si="124"/>
        <v>B-</v>
      </c>
      <c r="EW12" s="48" t="str">
        <f t="shared" si="125"/>
        <v>B-</v>
      </c>
      <c r="EX12" s="69"/>
      <c r="EY12" s="70"/>
      <c r="EZ12" s="71"/>
      <c r="FA12" s="52"/>
    </row>
    <row r="13" spans="1:158" ht="50.1" customHeight="1">
      <c r="A13" s="53">
        <v>40</v>
      </c>
      <c r="B13" s="254" t="s">
        <v>16</v>
      </c>
      <c r="C13" s="138">
        <v>17204328</v>
      </c>
      <c r="D13" s="256" t="s">
        <v>308</v>
      </c>
      <c r="E13" s="243"/>
      <c r="F13" s="310">
        <v>73</v>
      </c>
      <c r="G13" s="311">
        <f t="shared" si="0"/>
        <v>0</v>
      </c>
      <c r="H13" s="311">
        <f t="shared" si="1"/>
        <v>2.6659999999999999</v>
      </c>
      <c r="I13" s="312">
        <f t="shared" si="2"/>
        <v>2.6659999999999999</v>
      </c>
      <c r="J13" s="311">
        <f t="shared" si="3"/>
        <v>0</v>
      </c>
      <c r="K13" s="311" t="str">
        <f t="shared" si="4"/>
        <v>B-</v>
      </c>
      <c r="L13" s="313" t="str">
        <f t="shared" si="5"/>
        <v>B-</v>
      </c>
      <c r="M13" s="310">
        <v>85</v>
      </c>
      <c r="N13" s="311">
        <f t="shared" si="6"/>
        <v>0</v>
      </c>
      <c r="O13" s="311">
        <f t="shared" si="7"/>
        <v>3.6659999999999999</v>
      </c>
      <c r="P13" s="312">
        <f t="shared" si="8"/>
        <v>3.6659999999999999</v>
      </c>
      <c r="Q13" s="62">
        <f t="shared" si="9"/>
        <v>0</v>
      </c>
      <c r="R13" s="63" t="str">
        <f t="shared" si="10"/>
        <v>A-</v>
      </c>
      <c r="S13" s="313" t="str">
        <f t="shared" si="11"/>
        <v>A-</v>
      </c>
      <c r="T13" s="310">
        <v>53</v>
      </c>
      <c r="U13" s="311">
        <f t="shared" si="12"/>
        <v>1.333</v>
      </c>
      <c r="V13" s="311">
        <f t="shared" si="13"/>
        <v>0</v>
      </c>
      <c r="W13" s="312">
        <f t="shared" si="14"/>
        <v>1.333</v>
      </c>
      <c r="X13" s="311" t="str">
        <f t="shared" si="15"/>
        <v>D+</v>
      </c>
      <c r="Y13" s="311">
        <f t="shared" si="16"/>
        <v>0</v>
      </c>
      <c r="Z13" s="313" t="str">
        <f t="shared" si="17"/>
        <v>D+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10">
        <v>80</v>
      </c>
      <c r="AI13" s="311">
        <f t="shared" si="24"/>
        <v>0</v>
      </c>
      <c r="AJ13" s="311">
        <f t="shared" si="25"/>
        <v>3.3330000000000002</v>
      </c>
      <c r="AK13" s="312">
        <f t="shared" si="26"/>
        <v>3.3330000000000002</v>
      </c>
      <c r="AL13" s="311">
        <f t="shared" si="27"/>
        <v>0</v>
      </c>
      <c r="AM13" s="311" t="str">
        <f t="shared" si="28"/>
        <v>B+</v>
      </c>
      <c r="AN13" s="313" t="str">
        <f t="shared" si="29"/>
        <v>B+</v>
      </c>
      <c r="AO13" s="310">
        <v>64</v>
      </c>
      <c r="AP13" s="311">
        <f t="shared" si="30"/>
        <v>2</v>
      </c>
      <c r="AQ13" s="311">
        <f t="shared" si="31"/>
        <v>0</v>
      </c>
      <c r="AR13" s="312">
        <f t="shared" si="32"/>
        <v>2</v>
      </c>
      <c r="AS13" s="311" t="str">
        <f t="shared" si="33"/>
        <v>C</v>
      </c>
      <c r="AT13" s="311">
        <f t="shared" si="34"/>
        <v>0</v>
      </c>
      <c r="AU13" s="313" t="str">
        <f t="shared" si="35"/>
        <v>C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12.998000000000001</v>
      </c>
      <c r="ER13" s="47">
        <f t="shared" si="120"/>
        <v>15</v>
      </c>
      <c r="ES13" s="67">
        <f t="shared" si="121"/>
        <v>38.994</v>
      </c>
      <c r="ET13" s="68">
        <f t="shared" si="122"/>
        <v>2.6</v>
      </c>
      <c r="EU13" s="47">
        <f t="shared" si="123"/>
        <v>0</v>
      </c>
      <c r="EV13" s="47" t="str">
        <f t="shared" si="124"/>
        <v>C+</v>
      </c>
      <c r="EW13" s="48" t="str">
        <f t="shared" si="125"/>
        <v>C+</v>
      </c>
      <c r="EX13" s="69"/>
      <c r="EY13" s="70"/>
      <c r="EZ13" s="71"/>
      <c r="FA13" s="52"/>
    </row>
    <row r="14" spans="1:158" ht="50.1" customHeight="1">
      <c r="A14" s="53">
        <v>41</v>
      </c>
      <c r="B14" s="254" t="s">
        <v>16</v>
      </c>
      <c r="C14" s="138">
        <v>17204329</v>
      </c>
      <c r="D14" s="255" t="s">
        <v>309</v>
      </c>
      <c r="E14" s="243"/>
      <c r="F14" s="310">
        <v>77</v>
      </c>
      <c r="G14" s="311">
        <f t="shared" si="0"/>
        <v>0</v>
      </c>
      <c r="H14" s="311">
        <f t="shared" si="1"/>
        <v>3</v>
      </c>
      <c r="I14" s="312">
        <f t="shared" si="2"/>
        <v>3</v>
      </c>
      <c r="J14" s="311">
        <f t="shared" si="3"/>
        <v>0</v>
      </c>
      <c r="K14" s="311" t="str">
        <f t="shared" si="4"/>
        <v>B</v>
      </c>
      <c r="L14" s="313" t="str">
        <f t="shared" si="5"/>
        <v>B</v>
      </c>
      <c r="M14" s="310">
        <v>85</v>
      </c>
      <c r="N14" s="311">
        <f t="shared" si="6"/>
        <v>0</v>
      </c>
      <c r="O14" s="311">
        <f t="shared" si="7"/>
        <v>3.6659999999999999</v>
      </c>
      <c r="P14" s="312">
        <f t="shared" si="8"/>
        <v>3.6659999999999999</v>
      </c>
      <c r="Q14" s="62">
        <f t="shared" si="9"/>
        <v>0</v>
      </c>
      <c r="R14" s="63" t="str">
        <f t="shared" si="10"/>
        <v>A-</v>
      </c>
      <c r="S14" s="313" t="str">
        <f t="shared" si="11"/>
        <v>A-</v>
      </c>
      <c r="T14" s="310">
        <v>54</v>
      </c>
      <c r="U14" s="311">
        <f t="shared" si="12"/>
        <v>1.333</v>
      </c>
      <c r="V14" s="311">
        <f t="shared" si="13"/>
        <v>0</v>
      </c>
      <c r="W14" s="312">
        <f t="shared" si="14"/>
        <v>1.333</v>
      </c>
      <c r="X14" s="311" t="str">
        <f t="shared" si="15"/>
        <v>D+</v>
      </c>
      <c r="Y14" s="311">
        <f t="shared" si="16"/>
        <v>0</v>
      </c>
      <c r="Z14" s="313" t="str">
        <f t="shared" si="17"/>
        <v>D+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310">
        <v>73</v>
      </c>
      <c r="AI14" s="311">
        <f t="shared" si="24"/>
        <v>0</v>
      </c>
      <c r="AJ14" s="311">
        <f t="shared" si="25"/>
        <v>2.6659999999999999</v>
      </c>
      <c r="AK14" s="312">
        <f t="shared" si="26"/>
        <v>2.6659999999999999</v>
      </c>
      <c r="AL14" s="311">
        <f t="shared" si="27"/>
        <v>0</v>
      </c>
      <c r="AM14" s="311" t="str">
        <f t="shared" si="28"/>
        <v>B-</v>
      </c>
      <c r="AN14" s="313" t="str">
        <f t="shared" si="29"/>
        <v>B-</v>
      </c>
      <c r="AO14" s="310">
        <v>65</v>
      </c>
      <c r="AP14" s="311">
        <f t="shared" si="30"/>
        <v>2.3330000000000002</v>
      </c>
      <c r="AQ14" s="311">
        <f t="shared" si="31"/>
        <v>0</v>
      </c>
      <c r="AR14" s="312">
        <f t="shared" si="32"/>
        <v>2.3330000000000002</v>
      </c>
      <c r="AS14" s="311" t="str">
        <f t="shared" si="33"/>
        <v>C+</v>
      </c>
      <c r="AT14" s="311">
        <f t="shared" si="34"/>
        <v>0</v>
      </c>
      <c r="AU14" s="313" t="str">
        <f t="shared" si="35"/>
        <v>C+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12.998000000000001</v>
      </c>
      <c r="ER14" s="47">
        <f t="shared" si="120"/>
        <v>15</v>
      </c>
      <c r="ES14" s="67">
        <f t="shared" si="121"/>
        <v>38.994</v>
      </c>
      <c r="ET14" s="68">
        <f t="shared" si="122"/>
        <v>2.6</v>
      </c>
      <c r="EU14" s="47">
        <f t="shared" si="123"/>
        <v>0</v>
      </c>
      <c r="EV14" s="47" t="str">
        <f t="shared" si="124"/>
        <v>C+</v>
      </c>
      <c r="EW14" s="48" t="str">
        <f t="shared" si="125"/>
        <v>C+</v>
      </c>
      <c r="EX14" s="69"/>
      <c r="EY14" s="70"/>
      <c r="EZ14" s="71"/>
      <c r="FA14" s="52"/>
    </row>
    <row r="15" spans="1:158" ht="50.1" customHeight="1">
      <c r="A15" s="53">
        <v>42</v>
      </c>
      <c r="B15" s="254" t="s">
        <v>16</v>
      </c>
      <c r="C15" s="138">
        <v>17204330</v>
      </c>
      <c r="D15" s="255" t="s">
        <v>310</v>
      </c>
      <c r="E15" s="243"/>
      <c r="F15" s="310">
        <v>69</v>
      </c>
      <c r="G15" s="311">
        <f t="shared" si="0"/>
        <v>2.3330000000000002</v>
      </c>
      <c r="H15" s="311">
        <f t="shared" si="1"/>
        <v>0</v>
      </c>
      <c r="I15" s="312">
        <f t="shared" si="2"/>
        <v>2.3330000000000002</v>
      </c>
      <c r="J15" s="311" t="str">
        <f t="shared" si="3"/>
        <v>C+</v>
      </c>
      <c r="K15" s="311">
        <f t="shared" si="4"/>
        <v>0</v>
      </c>
      <c r="L15" s="313" t="str">
        <f t="shared" si="5"/>
        <v>C+</v>
      </c>
      <c r="M15" s="310">
        <v>68</v>
      </c>
      <c r="N15" s="311">
        <f t="shared" si="6"/>
        <v>2.3330000000000002</v>
      </c>
      <c r="O15" s="311">
        <f t="shared" si="7"/>
        <v>0</v>
      </c>
      <c r="P15" s="312">
        <f t="shared" si="8"/>
        <v>2.3330000000000002</v>
      </c>
      <c r="Q15" s="62" t="str">
        <f t="shared" si="9"/>
        <v>C+</v>
      </c>
      <c r="R15" s="63">
        <f t="shared" si="10"/>
        <v>0</v>
      </c>
      <c r="S15" s="313" t="str">
        <f t="shared" si="11"/>
        <v>C+</v>
      </c>
      <c r="T15" s="310">
        <v>60</v>
      </c>
      <c r="U15" s="311">
        <f t="shared" si="12"/>
        <v>2</v>
      </c>
      <c r="V15" s="311">
        <f t="shared" si="13"/>
        <v>0</v>
      </c>
      <c r="W15" s="312">
        <f t="shared" si="14"/>
        <v>2</v>
      </c>
      <c r="X15" s="311" t="str">
        <f t="shared" si="15"/>
        <v>C</v>
      </c>
      <c r="Y15" s="311">
        <f t="shared" si="16"/>
        <v>0</v>
      </c>
      <c r="Z15" s="313" t="str">
        <f t="shared" si="17"/>
        <v>C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58"/>
      <c r="AI15" s="59">
        <f t="shared" si="24"/>
        <v>0</v>
      </c>
      <c r="AJ15" s="60">
        <f t="shared" si="25"/>
        <v>0</v>
      </c>
      <c r="AK15" s="61"/>
      <c r="AL15" s="62">
        <f t="shared" si="27"/>
        <v>0</v>
      </c>
      <c r="AM15" s="63">
        <f t="shared" si="28"/>
        <v>0</v>
      </c>
      <c r="AN15" s="64"/>
      <c r="AO15" s="310">
        <v>72</v>
      </c>
      <c r="AP15" s="311">
        <f t="shared" si="30"/>
        <v>0</v>
      </c>
      <c r="AQ15" s="311">
        <f t="shared" si="31"/>
        <v>2.6659999999999999</v>
      </c>
      <c r="AR15" s="312">
        <f t="shared" si="32"/>
        <v>2.6659999999999999</v>
      </c>
      <c r="AS15" s="311">
        <f t="shared" si="33"/>
        <v>0</v>
      </c>
      <c r="AT15" s="311" t="str">
        <f t="shared" si="34"/>
        <v>B-</v>
      </c>
      <c r="AU15" s="313" t="str">
        <f t="shared" si="35"/>
        <v>B-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310">
        <v>86</v>
      </c>
      <c r="BD15" s="311">
        <f t="shared" si="42"/>
        <v>0</v>
      </c>
      <c r="BE15" s="311">
        <f t="shared" si="43"/>
        <v>3.6659999999999999</v>
      </c>
      <c r="BF15" s="312">
        <f t="shared" si="44"/>
        <v>3.6659999999999999</v>
      </c>
      <c r="BG15" s="311">
        <f t="shared" si="45"/>
        <v>0</v>
      </c>
      <c r="BH15" s="311" t="str">
        <f t="shared" si="46"/>
        <v>A-</v>
      </c>
      <c r="BI15" s="313" t="str">
        <f t="shared" si="47"/>
        <v>A-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12.998000000000001</v>
      </c>
      <c r="ER15" s="47">
        <f t="shared" si="120"/>
        <v>15</v>
      </c>
      <c r="ES15" s="67">
        <f t="shared" si="121"/>
        <v>38.994</v>
      </c>
      <c r="ET15" s="68">
        <f t="shared" si="122"/>
        <v>2.6</v>
      </c>
      <c r="EU15" s="47">
        <f t="shared" si="123"/>
        <v>0</v>
      </c>
      <c r="EV15" s="47" t="str">
        <f t="shared" si="124"/>
        <v>C+</v>
      </c>
      <c r="EW15" s="48" t="str">
        <f t="shared" si="125"/>
        <v>C+</v>
      </c>
      <c r="EX15" s="69"/>
      <c r="EY15" s="70"/>
      <c r="EZ15" s="71"/>
      <c r="FA15" s="52"/>
    </row>
    <row r="16" spans="1:158" ht="50.1" customHeight="1">
      <c r="A16" s="53">
        <v>43</v>
      </c>
      <c r="B16" s="220" t="s">
        <v>137</v>
      </c>
      <c r="C16" s="221">
        <v>15104215</v>
      </c>
      <c r="D16" s="257" t="s">
        <v>311</v>
      </c>
      <c r="E16" s="243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310">
        <v>68</v>
      </c>
      <c r="AP16" s="311">
        <f t="shared" si="30"/>
        <v>2.3330000000000002</v>
      </c>
      <c r="AQ16" s="311">
        <f t="shared" si="31"/>
        <v>0</v>
      </c>
      <c r="AR16" s="312">
        <f t="shared" si="32"/>
        <v>2.3330000000000002</v>
      </c>
      <c r="AS16" s="311" t="str">
        <f t="shared" si="33"/>
        <v>C+</v>
      </c>
      <c r="AT16" s="311">
        <f t="shared" si="34"/>
        <v>0</v>
      </c>
      <c r="AU16" s="313" t="str">
        <f t="shared" si="35"/>
        <v>C+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2.3330000000000002</v>
      </c>
      <c r="ER16" s="47">
        <f t="shared" si="120"/>
        <v>3</v>
      </c>
      <c r="ES16" s="67">
        <f t="shared" si="121"/>
        <v>6.9990000000000006</v>
      </c>
      <c r="ET16" s="68">
        <f t="shared" si="122"/>
        <v>2.3330000000000002</v>
      </c>
      <c r="EU16" s="47">
        <f t="shared" si="123"/>
        <v>0</v>
      </c>
      <c r="EV16" s="47" t="str">
        <f t="shared" si="124"/>
        <v>C+</v>
      </c>
      <c r="EW16" s="48" t="str">
        <f t="shared" si="125"/>
        <v>C+</v>
      </c>
      <c r="EX16" s="69"/>
      <c r="EY16" s="70"/>
      <c r="EZ16" s="71"/>
      <c r="FA16" s="52"/>
    </row>
    <row r="17" spans="1:157" ht="50.1" customHeight="1">
      <c r="A17" s="53">
        <v>44</v>
      </c>
      <c r="B17" s="220" t="s">
        <v>50</v>
      </c>
      <c r="C17" s="221">
        <v>16204202</v>
      </c>
      <c r="D17" s="258" t="s">
        <v>312</v>
      </c>
      <c r="E17" s="243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310">
        <v>73</v>
      </c>
      <c r="AB17" s="311">
        <f t="shared" si="18"/>
        <v>0</v>
      </c>
      <c r="AC17" s="311">
        <f t="shared" si="19"/>
        <v>2.6659999999999999</v>
      </c>
      <c r="AD17" s="312">
        <f t="shared" si="20"/>
        <v>2.6659999999999999</v>
      </c>
      <c r="AE17" s="311">
        <f t="shared" si="21"/>
        <v>0</v>
      </c>
      <c r="AF17" s="311" t="str">
        <f t="shared" si="22"/>
        <v>B-</v>
      </c>
      <c r="AG17" s="313" t="str">
        <f t="shared" si="23"/>
        <v>B-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310">
        <v>68</v>
      </c>
      <c r="AP17" s="311">
        <f t="shared" si="30"/>
        <v>2.3330000000000002</v>
      </c>
      <c r="AQ17" s="311">
        <f t="shared" si="31"/>
        <v>0</v>
      </c>
      <c r="AR17" s="312">
        <f t="shared" si="32"/>
        <v>2.3330000000000002</v>
      </c>
      <c r="AS17" s="311" t="str">
        <f t="shared" si="33"/>
        <v>C+</v>
      </c>
      <c r="AT17" s="311">
        <f t="shared" si="34"/>
        <v>0</v>
      </c>
      <c r="AU17" s="313" t="str">
        <f t="shared" si="35"/>
        <v>C+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4.9990000000000006</v>
      </c>
      <c r="ER17" s="47">
        <f t="shared" si="120"/>
        <v>6</v>
      </c>
      <c r="ES17" s="67">
        <f t="shared" si="121"/>
        <v>14.997</v>
      </c>
      <c r="ET17" s="68">
        <f t="shared" si="122"/>
        <v>2.5</v>
      </c>
      <c r="EU17" s="47">
        <f t="shared" si="123"/>
        <v>0</v>
      </c>
      <c r="EV17" s="47" t="str">
        <f t="shared" si="124"/>
        <v>C+</v>
      </c>
      <c r="EW17" s="48" t="str">
        <f t="shared" si="125"/>
        <v>C+</v>
      </c>
      <c r="EX17" s="69"/>
      <c r="EY17" s="70"/>
      <c r="EZ17" s="71"/>
      <c r="FA17" s="52"/>
    </row>
    <row r="18" spans="1:157" ht="50.1" customHeight="1">
      <c r="A18" s="53">
        <v>45</v>
      </c>
      <c r="B18" s="220" t="s">
        <v>53</v>
      </c>
      <c r="C18" s="221">
        <v>17104409</v>
      </c>
      <c r="D18" s="257" t="s">
        <v>313</v>
      </c>
      <c r="E18" s="243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310">
        <v>65</v>
      </c>
      <c r="AI18" s="311">
        <f t="shared" si="24"/>
        <v>2.3330000000000002</v>
      </c>
      <c r="AJ18" s="311">
        <f t="shared" si="25"/>
        <v>0</v>
      </c>
      <c r="AK18" s="312">
        <f t="shared" si="26"/>
        <v>2.3330000000000002</v>
      </c>
      <c r="AL18" s="311" t="str">
        <f t="shared" si="27"/>
        <v>C+</v>
      </c>
      <c r="AM18" s="311">
        <f t="shared" si="28"/>
        <v>0</v>
      </c>
      <c r="AN18" s="313" t="str">
        <f t="shared" si="29"/>
        <v>C+</v>
      </c>
      <c r="AO18" s="310">
        <v>77</v>
      </c>
      <c r="AP18" s="311">
        <f t="shared" si="30"/>
        <v>0</v>
      </c>
      <c r="AQ18" s="311">
        <f t="shared" si="31"/>
        <v>3</v>
      </c>
      <c r="AR18" s="312">
        <f t="shared" si="32"/>
        <v>3</v>
      </c>
      <c r="AS18" s="311">
        <f t="shared" si="33"/>
        <v>0</v>
      </c>
      <c r="AT18" s="311" t="str">
        <f t="shared" si="34"/>
        <v>B</v>
      </c>
      <c r="AU18" s="313" t="str">
        <f t="shared" si="35"/>
        <v>B</v>
      </c>
      <c r="AV18" s="310">
        <v>79</v>
      </c>
      <c r="AW18" s="311">
        <f t="shared" si="36"/>
        <v>0</v>
      </c>
      <c r="AX18" s="311">
        <f t="shared" si="37"/>
        <v>3</v>
      </c>
      <c r="AY18" s="312">
        <f t="shared" si="38"/>
        <v>3</v>
      </c>
      <c r="AZ18" s="311">
        <f t="shared" si="39"/>
        <v>0</v>
      </c>
      <c r="BA18" s="311" t="str">
        <f t="shared" si="40"/>
        <v>B</v>
      </c>
      <c r="BB18" s="313" t="str">
        <f t="shared" si="41"/>
        <v>B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8.3330000000000002</v>
      </c>
      <c r="ER18" s="47">
        <f t="shared" si="120"/>
        <v>9</v>
      </c>
      <c r="ES18" s="67">
        <f t="shared" si="121"/>
        <v>24.999000000000002</v>
      </c>
      <c r="ET18" s="68">
        <f t="shared" si="122"/>
        <v>2.778</v>
      </c>
      <c r="EU18" s="47">
        <f t="shared" si="123"/>
        <v>0</v>
      </c>
      <c r="EV18" s="47" t="str">
        <f t="shared" si="124"/>
        <v>B-</v>
      </c>
      <c r="EW18" s="48" t="str">
        <f t="shared" si="125"/>
        <v>B-</v>
      </c>
      <c r="EX18" s="69"/>
      <c r="EY18" s="70"/>
      <c r="EZ18" s="71"/>
      <c r="FA18" s="52"/>
    </row>
    <row r="19" spans="1:157" ht="50.1" customHeight="1">
      <c r="A19" s="53">
        <v>46</v>
      </c>
      <c r="B19" s="220" t="s">
        <v>53</v>
      </c>
      <c r="C19" s="221">
        <v>17104410</v>
      </c>
      <c r="D19" s="257" t="s">
        <v>314</v>
      </c>
      <c r="E19" s="243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310">
        <v>75</v>
      </c>
      <c r="AB19" s="311">
        <f t="shared" si="18"/>
        <v>0</v>
      </c>
      <c r="AC19" s="311">
        <f t="shared" si="19"/>
        <v>3</v>
      </c>
      <c r="AD19" s="312">
        <f t="shared" si="20"/>
        <v>3</v>
      </c>
      <c r="AE19" s="311">
        <f t="shared" si="21"/>
        <v>0</v>
      </c>
      <c r="AF19" s="311" t="str">
        <f t="shared" si="22"/>
        <v>B</v>
      </c>
      <c r="AG19" s="313" t="str">
        <f t="shared" si="23"/>
        <v>B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310">
        <v>78</v>
      </c>
      <c r="AP19" s="311">
        <f t="shared" si="30"/>
        <v>0</v>
      </c>
      <c r="AQ19" s="311">
        <f t="shared" si="31"/>
        <v>3</v>
      </c>
      <c r="AR19" s="312">
        <f t="shared" si="32"/>
        <v>3</v>
      </c>
      <c r="AS19" s="311">
        <f t="shared" si="33"/>
        <v>0</v>
      </c>
      <c r="AT19" s="311" t="str">
        <f t="shared" si="34"/>
        <v>B</v>
      </c>
      <c r="AU19" s="313" t="str">
        <f t="shared" si="35"/>
        <v>B</v>
      </c>
      <c r="AV19" s="310">
        <v>79</v>
      </c>
      <c r="AW19" s="311">
        <f t="shared" si="36"/>
        <v>0</v>
      </c>
      <c r="AX19" s="311">
        <f t="shared" si="37"/>
        <v>3</v>
      </c>
      <c r="AY19" s="312">
        <f t="shared" si="38"/>
        <v>3</v>
      </c>
      <c r="AZ19" s="311">
        <f t="shared" si="39"/>
        <v>0</v>
      </c>
      <c r="BA19" s="311" t="str">
        <f t="shared" si="40"/>
        <v>B</v>
      </c>
      <c r="BB19" s="313" t="str">
        <f t="shared" si="41"/>
        <v>B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9</v>
      </c>
      <c r="ER19" s="47">
        <f t="shared" si="120"/>
        <v>9</v>
      </c>
      <c r="ES19" s="67">
        <f t="shared" si="121"/>
        <v>27</v>
      </c>
      <c r="ET19" s="68">
        <f t="shared" si="122"/>
        <v>3</v>
      </c>
      <c r="EU19" s="47">
        <f t="shared" si="123"/>
        <v>0</v>
      </c>
      <c r="EV19" s="47" t="str">
        <f t="shared" si="124"/>
        <v>B</v>
      </c>
      <c r="EW19" s="48" t="str">
        <f t="shared" si="125"/>
        <v>B</v>
      </c>
      <c r="EX19" s="69"/>
      <c r="EY19" s="70"/>
      <c r="EZ19" s="71"/>
      <c r="FA19" s="52"/>
    </row>
    <row r="20" spans="1:157" ht="50.1" customHeight="1">
      <c r="A20" s="53">
        <v>47</v>
      </c>
      <c r="B20" s="220" t="s">
        <v>53</v>
      </c>
      <c r="C20" s="221">
        <v>17104411</v>
      </c>
      <c r="D20" s="257" t="s">
        <v>315</v>
      </c>
      <c r="E20" s="243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310">
        <v>78</v>
      </c>
      <c r="AI20" s="311">
        <f t="shared" si="24"/>
        <v>0</v>
      </c>
      <c r="AJ20" s="311">
        <f t="shared" si="25"/>
        <v>3</v>
      </c>
      <c r="AK20" s="312">
        <f t="shared" si="26"/>
        <v>3</v>
      </c>
      <c r="AL20" s="311">
        <f t="shared" si="27"/>
        <v>0</v>
      </c>
      <c r="AM20" s="311" t="str">
        <f t="shared" si="28"/>
        <v>B</v>
      </c>
      <c r="AN20" s="313" t="str">
        <f t="shared" si="29"/>
        <v>B</v>
      </c>
      <c r="AO20" s="310">
        <v>66</v>
      </c>
      <c r="AP20" s="311">
        <f t="shared" si="30"/>
        <v>2.3330000000000002</v>
      </c>
      <c r="AQ20" s="311">
        <f t="shared" si="31"/>
        <v>0</v>
      </c>
      <c r="AR20" s="312">
        <f t="shared" si="32"/>
        <v>2.3330000000000002</v>
      </c>
      <c r="AS20" s="311" t="str">
        <f t="shared" si="33"/>
        <v>C+</v>
      </c>
      <c r="AT20" s="311">
        <f t="shared" si="34"/>
        <v>0</v>
      </c>
      <c r="AU20" s="313" t="str">
        <f t="shared" si="35"/>
        <v>C+</v>
      </c>
      <c r="AV20" s="310">
        <v>77</v>
      </c>
      <c r="AW20" s="311">
        <f t="shared" si="36"/>
        <v>0</v>
      </c>
      <c r="AX20" s="311">
        <f t="shared" si="37"/>
        <v>3</v>
      </c>
      <c r="AY20" s="312">
        <f t="shared" si="38"/>
        <v>3</v>
      </c>
      <c r="AZ20" s="311">
        <f t="shared" si="39"/>
        <v>0</v>
      </c>
      <c r="BA20" s="311" t="str">
        <f t="shared" si="40"/>
        <v>B</v>
      </c>
      <c r="BB20" s="313" t="str">
        <f t="shared" si="41"/>
        <v>B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8.3330000000000002</v>
      </c>
      <c r="ER20" s="47">
        <f t="shared" si="120"/>
        <v>9</v>
      </c>
      <c r="ES20" s="67">
        <f t="shared" si="121"/>
        <v>24.999000000000002</v>
      </c>
      <c r="ET20" s="68">
        <f t="shared" si="122"/>
        <v>2.778</v>
      </c>
      <c r="EU20" s="47">
        <f t="shared" si="123"/>
        <v>0</v>
      </c>
      <c r="EV20" s="47" t="str">
        <f t="shared" si="124"/>
        <v>B-</v>
      </c>
      <c r="EW20" s="48" t="str">
        <f t="shared" si="125"/>
        <v>B-</v>
      </c>
      <c r="EX20" s="69"/>
      <c r="EY20" s="70"/>
      <c r="EZ20" s="71"/>
      <c r="FA20" s="52"/>
    </row>
    <row r="21" spans="1:157" ht="50.1" customHeight="1" thickBot="1">
      <c r="A21" s="73">
        <v>48</v>
      </c>
      <c r="B21" s="181" t="s">
        <v>53</v>
      </c>
      <c r="C21" s="182">
        <v>17104412</v>
      </c>
      <c r="D21" s="259" t="s">
        <v>316</v>
      </c>
      <c r="E21" s="243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310">
        <v>80</v>
      </c>
      <c r="AI21" s="311">
        <f t="shared" si="24"/>
        <v>0</v>
      </c>
      <c r="AJ21" s="311">
        <f t="shared" si="25"/>
        <v>3.3330000000000002</v>
      </c>
      <c r="AK21" s="312">
        <f t="shared" si="26"/>
        <v>3.3330000000000002</v>
      </c>
      <c r="AL21" s="311">
        <f t="shared" si="27"/>
        <v>0</v>
      </c>
      <c r="AM21" s="311" t="str">
        <f t="shared" si="28"/>
        <v>B+</v>
      </c>
      <c r="AN21" s="313" t="str">
        <f t="shared" si="29"/>
        <v>B+</v>
      </c>
      <c r="AO21" s="310">
        <v>70</v>
      </c>
      <c r="AP21" s="311">
        <f t="shared" si="30"/>
        <v>0</v>
      </c>
      <c r="AQ21" s="311">
        <f t="shared" si="31"/>
        <v>2.6659999999999999</v>
      </c>
      <c r="AR21" s="312">
        <f t="shared" si="32"/>
        <v>2.6659999999999999</v>
      </c>
      <c r="AS21" s="311">
        <f t="shared" si="33"/>
        <v>0</v>
      </c>
      <c r="AT21" s="311" t="str">
        <f t="shared" si="34"/>
        <v>B-</v>
      </c>
      <c r="AU21" s="313" t="str">
        <f t="shared" si="35"/>
        <v>B-</v>
      </c>
      <c r="AV21" s="310">
        <v>77</v>
      </c>
      <c r="AW21" s="311">
        <f t="shared" si="36"/>
        <v>0</v>
      </c>
      <c r="AX21" s="311">
        <f t="shared" si="37"/>
        <v>3</v>
      </c>
      <c r="AY21" s="312">
        <f t="shared" si="38"/>
        <v>3</v>
      </c>
      <c r="AZ21" s="311">
        <f t="shared" si="39"/>
        <v>0</v>
      </c>
      <c r="BA21" s="311" t="str">
        <f t="shared" si="40"/>
        <v>B</v>
      </c>
      <c r="BB21" s="313" t="str">
        <f t="shared" si="41"/>
        <v>B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8.9990000000000006</v>
      </c>
      <c r="ER21" s="47">
        <f t="shared" si="120"/>
        <v>9</v>
      </c>
      <c r="ES21" s="67">
        <f t="shared" si="121"/>
        <v>26.997</v>
      </c>
      <c r="ET21" s="68">
        <f t="shared" si="122"/>
        <v>3</v>
      </c>
      <c r="EU21" s="47">
        <f t="shared" si="123"/>
        <v>0</v>
      </c>
      <c r="EV21" s="47" t="str">
        <f t="shared" si="124"/>
        <v>B</v>
      </c>
      <c r="EW21" s="48" t="str">
        <f t="shared" si="125"/>
        <v>B</v>
      </c>
      <c r="EX21" s="69"/>
      <c r="EY21" s="70"/>
      <c r="EZ21" s="71"/>
      <c r="FA21" s="52"/>
    </row>
    <row r="22" spans="1:157" ht="50.1" hidden="1" customHeight="1" thickTop="1">
      <c r="A22" s="162">
        <v>17</v>
      </c>
      <c r="B22" s="163"/>
      <c r="C22" s="164"/>
      <c r="D22" s="165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>
        <v>18</v>
      </c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4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B26"/>
  <sheetViews>
    <sheetView showZeros="0" rightToLeft="1" view="pageBreakPreview" topLeftCell="A4" zoomScale="35" zoomScaleNormal="50" zoomScaleSheetLayoutView="35" workbookViewId="0">
      <pane xSplit="6375" ySplit="6420" topLeftCell="F12" activePane="topRight"/>
      <selection activeCell="A2" sqref="A2"/>
      <selection pane="topRight" activeCell="AN8" sqref="AN8"/>
      <selection pane="bottomLeft" activeCell="A6" sqref="A6"/>
      <selection pane="bottomRight" activeCell="BJ12" sqref="BJ12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91" customWidth="1"/>
    <col min="4" max="4" width="102.28515625" style="91" customWidth="1"/>
    <col min="5" max="5" width="25.85546875" style="91" hidden="1" customWidth="1"/>
    <col min="6" max="6" width="10.42578125" style="91" customWidth="1"/>
    <col min="7" max="8" width="5.5703125" style="91" hidden="1" customWidth="1"/>
    <col min="9" max="9" width="10.42578125" style="91" customWidth="1"/>
    <col min="10" max="11" width="5.5703125" style="91" hidden="1" customWidth="1"/>
    <col min="12" max="13" width="10.42578125" style="91" customWidth="1"/>
    <col min="14" max="15" width="5.5703125" style="91" hidden="1" customWidth="1"/>
    <col min="16" max="16" width="10.42578125" style="91" customWidth="1"/>
    <col min="17" max="18" width="5.5703125" style="91" hidden="1" customWidth="1"/>
    <col min="19" max="20" width="10.42578125" style="91" customWidth="1"/>
    <col min="21" max="22" width="5.5703125" style="91" hidden="1" customWidth="1"/>
    <col min="23" max="23" width="10.42578125" style="91" customWidth="1"/>
    <col min="24" max="25" width="5.5703125" style="91" hidden="1" customWidth="1"/>
    <col min="26" max="27" width="10.42578125" style="91" customWidth="1"/>
    <col min="28" max="29" width="5.5703125" style="91" hidden="1" customWidth="1"/>
    <col min="30" max="30" width="10.42578125" style="91" customWidth="1"/>
    <col min="31" max="32" width="5.5703125" style="91" hidden="1" customWidth="1"/>
    <col min="33" max="34" width="10.42578125" style="91" customWidth="1"/>
    <col min="35" max="36" width="5.5703125" style="91" hidden="1" customWidth="1"/>
    <col min="37" max="37" width="10.42578125" style="91" customWidth="1"/>
    <col min="38" max="39" width="5.5703125" style="91" hidden="1" customWidth="1"/>
    <col min="40" max="41" width="10.42578125" style="91" customWidth="1"/>
    <col min="42" max="43" width="5.5703125" style="91" hidden="1" customWidth="1"/>
    <col min="44" max="44" width="10.42578125" style="91" customWidth="1"/>
    <col min="45" max="46" width="5.5703125" style="91" hidden="1" customWidth="1"/>
    <col min="47" max="48" width="10.42578125" style="91" customWidth="1"/>
    <col min="49" max="50" width="5.5703125" style="91" hidden="1" customWidth="1"/>
    <col min="51" max="51" width="10.42578125" style="91" customWidth="1"/>
    <col min="52" max="53" width="5.5703125" style="91" hidden="1" customWidth="1"/>
    <col min="54" max="55" width="10.42578125" style="91" customWidth="1"/>
    <col min="56" max="57" width="5.5703125" style="91" hidden="1" customWidth="1"/>
    <col min="58" max="58" width="10.42578125" style="91" customWidth="1"/>
    <col min="59" max="60" width="5.5703125" style="91" hidden="1" customWidth="1"/>
    <col min="61" max="62" width="10.42578125" style="91" customWidth="1"/>
    <col min="63" max="63" width="5.5703125" style="91" hidden="1" customWidth="1"/>
    <col min="64" max="64" width="0.42578125" style="91" customWidth="1"/>
    <col min="65" max="65" width="10.42578125" style="91" customWidth="1"/>
    <col min="66" max="67" width="5.5703125" style="91" hidden="1" customWidth="1"/>
    <col min="68" max="68" width="10.42578125" style="9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0.5703125" style="92" customWidth="1"/>
    <col min="148" max="149" width="5.5703125" style="92" hidden="1" customWidth="1"/>
    <col min="150" max="150" width="20.5703125" style="92" customWidth="1"/>
    <col min="151" max="152" width="5.5703125" style="92" hidden="1" customWidth="1"/>
    <col min="153" max="153" width="20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14" t="s">
        <v>0</v>
      </c>
      <c r="B2" s="462" t="s">
        <v>1</v>
      </c>
      <c r="C2" s="465" t="s">
        <v>2</v>
      </c>
      <c r="D2" s="103" t="s">
        <v>3</v>
      </c>
      <c r="E2" s="468" t="s">
        <v>4</v>
      </c>
      <c r="F2" s="527">
        <v>1206701</v>
      </c>
      <c r="G2" s="528"/>
      <c r="H2" s="528"/>
      <c r="I2" s="528"/>
      <c r="J2" s="528"/>
      <c r="K2" s="528"/>
      <c r="L2" s="529"/>
      <c r="M2" s="527">
        <v>1206702</v>
      </c>
      <c r="N2" s="528"/>
      <c r="O2" s="528"/>
      <c r="P2" s="528"/>
      <c r="Q2" s="528"/>
      <c r="R2" s="528"/>
      <c r="S2" s="529"/>
      <c r="T2" s="527">
        <v>1205703</v>
      </c>
      <c r="U2" s="528"/>
      <c r="V2" s="528"/>
      <c r="W2" s="528"/>
      <c r="X2" s="528"/>
      <c r="Y2" s="528"/>
      <c r="Z2" s="529"/>
      <c r="AA2" s="527">
        <v>1205704</v>
      </c>
      <c r="AB2" s="528"/>
      <c r="AC2" s="528"/>
      <c r="AD2" s="528"/>
      <c r="AE2" s="528"/>
      <c r="AF2" s="528"/>
      <c r="AG2" s="529"/>
      <c r="AH2" s="527">
        <v>1205705</v>
      </c>
      <c r="AI2" s="528"/>
      <c r="AJ2" s="528"/>
      <c r="AK2" s="528"/>
      <c r="AL2" s="528"/>
      <c r="AM2" s="528"/>
      <c r="AN2" s="529"/>
      <c r="AO2" s="527">
        <v>1205706</v>
      </c>
      <c r="AP2" s="528"/>
      <c r="AQ2" s="528"/>
      <c r="AR2" s="528"/>
      <c r="AS2" s="528"/>
      <c r="AT2" s="528"/>
      <c r="AU2" s="529"/>
      <c r="AV2" s="527">
        <v>1205751</v>
      </c>
      <c r="AW2" s="528"/>
      <c r="AX2" s="528"/>
      <c r="AY2" s="528"/>
      <c r="AZ2" s="528"/>
      <c r="BA2" s="528"/>
      <c r="BB2" s="529"/>
      <c r="BC2" s="527">
        <v>1205757</v>
      </c>
      <c r="BD2" s="528"/>
      <c r="BE2" s="528"/>
      <c r="BF2" s="528"/>
      <c r="BG2" s="528"/>
      <c r="BH2" s="528"/>
      <c r="BI2" s="529"/>
      <c r="BJ2" s="527">
        <v>1205758</v>
      </c>
      <c r="BK2" s="528"/>
      <c r="BL2" s="528"/>
      <c r="BM2" s="528"/>
      <c r="BN2" s="528"/>
      <c r="BO2" s="528"/>
      <c r="BP2" s="529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30.5" customHeight="1" thickTop="1" thickBot="1">
      <c r="A3" s="415"/>
      <c r="B3" s="463"/>
      <c r="C3" s="466"/>
      <c r="D3" s="455" t="s">
        <v>6</v>
      </c>
      <c r="E3" s="469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426</v>
      </c>
      <c r="U3" s="512"/>
      <c r="V3" s="512"/>
      <c r="W3" s="512"/>
      <c r="X3" s="512"/>
      <c r="Y3" s="512"/>
      <c r="Z3" s="513"/>
      <c r="AA3" s="511" t="s">
        <v>427</v>
      </c>
      <c r="AB3" s="512"/>
      <c r="AC3" s="512"/>
      <c r="AD3" s="512"/>
      <c r="AE3" s="512"/>
      <c r="AF3" s="512"/>
      <c r="AG3" s="513"/>
      <c r="AH3" s="511" t="s">
        <v>428</v>
      </c>
      <c r="AI3" s="512"/>
      <c r="AJ3" s="512"/>
      <c r="AK3" s="512"/>
      <c r="AL3" s="512"/>
      <c r="AM3" s="512"/>
      <c r="AN3" s="513"/>
      <c r="AO3" s="511" t="s">
        <v>429</v>
      </c>
      <c r="AP3" s="512"/>
      <c r="AQ3" s="512"/>
      <c r="AR3" s="512"/>
      <c r="AS3" s="512"/>
      <c r="AT3" s="512"/>
      <c r="AU3" s="513"/>
      <c r="AV3" s="511" t="s">
        <v>430</v>
      </c>
      <c r="AW3" s="512"/>
      <c r="AX3" s="512"/>
      <c r="AY3" s="512"/>
      <c r="AZ3" s="512"/>
      <c r="BA3" s="512"/>
      <c r="BB3" s="513"/>
      <c r="BC3" s="511" t="s">
        <v>431</v>
      </c>
      <c r="BD3" s="512"/>
      <c r="BE3" s="512"/>
      <c r="BF3" s="512"/>
      <c r="BG3" s="512"/>
      <c r="BH3" s="512"/>
      <c r="BI3" s="513"/>
      <c r="BJ3" s="511" t="s">
        <v>432</v>
      </c>
      <c r="BK3" s="512"/>
      <c r="BL3" s="512"/>
      <c r="BM3" s="512"/>
      <c r="BN3" s="512"/>
      <c r="BO3" s="512"/>
      <c r="BP3" s="513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15"/>
      <c r="B4" s="463"/>
      <c r="C4" s="466"/>
      <c r="D4" s="455"/>
      <c r="E4" s="469"/>
      <c r="F4" s="104" t="s">
        <v>7</v>
      </c>
      <c r="G4" s="94"/>
      <c r="H4" s="95"/>
      <c r="I4" s="451" t="s">
        <v>8</v>
      </c>
      <c r="J4" s="105"/>
      <c r="K4" s="106"/>
      <c r="L4" s="453" t="s">
        <v>9</v>
      </c>
      <c r="M4" s="107" t="s">
        <v>7</v>
      </c>
      <c r="N4" s="14"/>
      <c r="O4" s="14"/>
      <c r="P4" s="451" t="s">
        <v>8</v>
      </c>
      <c r="Q4" s="108"/>
      <c r="R4" s="108"/>
      <c r="S4" s="453" t="s">
        <v>9</v>
      </c>
      <c r="T4" s="107" t="s">
        <v>7</v>
      </c>
      <c r="U4" s="14"/>
      <c r="V4" s="14"/>
      <c r="W4" s="451" t="s">
        <v>8</v>
      </c>
      <c r="X4" s="108"/>
      <c r="Y4" s="108"/>
      <c r="Z4" s="453" t="s">
        <v>9</v>
      </c>
      <c r="AA4" s="107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07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07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07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07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07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45" t="s">
        <v>10</v>
      </c>
      <c r="ER4" s="109"/>
      <c r="ES4" s="109"/>
      <c r="ET4" s="447" t="s">
        <v>11</v>
      </c>
      <c r="EU4" s="109"/>
      <c r="EV4" s="109"/>
      <c r="EW4" s="449" t="s">
        <v>12</v>
      </c>
      <c r="EX4" s="401"/>
      <c r="EY4" s="404"/>
      <c r="EZ4" s="385"/>
      <c r="FA4" s="388"/>
    </row>
    <row r="5" spans="1:158" ht="80.099999999999994" customHeight="1" thickTop="1" thickBot="1">
      <c r="A5" s="416"/>
      <c r="B5" s="464"/>
      <c r="C5" s="467"/>
      <c r="D5" s="110" t="s">
        <v>13</v>
      </c>
      <c r="E5" s="470"/>
      <c r="F5" s="20">
        <v>100</v>
      </c>
      <c r="G5" s="99"/>
      <c r="H5" s="100"/>
      <c r="I5" s="452"/>
      <c r="J5" s="111"/>
      <c r="K5" s="112"/>
      <c r="L5" s="454"/>
      <c r="M5" s="20">
        <v>100</v>
      </c>
      <c r="N5" s="28"/>
      <c r="O5" s="28"/>
      <c r="P5" s="452"/>
      <c r="Q5" s="113"/>
      <c r="R5" s="113"/>
      <c r="S5" s="454"/>
      <c r="T5" s="20">
        <v>100</v>
      </c>
      <c r="U5" s="28"/>
      <c r="V5" s="28"/>
      <c r="W5" s="452"/>
      <c r="X5" s="113"/>
      <c r="Y5" s="113"/>
      <c r="Z5" s="454"/>
      <c r="AA5" s="20">
        <v>100</v>
      </c>
      <c r="AB5" s="28"/>
      <c r="AC5" s="28"/>
      <c r="AD5" s="452"/>
      <c r="AE5" s="113"/>
      <c r="AF5" s="113"/>
      <c r="AG5" s="454"/>
      <c r="AH5" s="20">
        <v>100</v>
      </c>
      <c r="AI5" s="28"/>
      <c r="AJ5" s="28"/>
      <c r="AK5" s="452"/>
      <c r="AL5" s="113"/>
      <c r="AM5" s="113"/>
      <c r="AN5" s="454"/>
      <c r="AO5" s="20">
        <v>100</v>
      </c>
      <c r="AP5" s="28"/>
      <c r="AQ5" s="28"/>
      <c r="AR5" s="452"/>
      <c r="AS5" s="113"/>
      <c r="AT5" s="113"/>
      <c r="AU5" s="454"/>
      <c r="AV5" s="20">
        <v>100</v>
      </c>
      <c r="AW5" s="28"/>
      <c r="AX5" s="28"/>
      <c r="AY5" s="452"/>
      <c r="AZ5" s="113"/>
      <c r="BA5" s="113"/>
      <c r="BB5" s="454"/>
      <c r="BC5" s="20">
        <v>100</v>
      </c>
      <c r="BD5" s="28"/>
      <c r="BE5" s="28"/>
      <c r="BF5" s="452"/>
      <c r="BG5" s="113"/>
      <c r="BH5" s="113"/>
      <c r="BI5" s="454"/>
      <c r="BJ5" s="20">
        <v>100</v>
      </c>
      <c r="BK5" s="28"/>
      <c r="BL5" s="28"/>
      <c r="BM5" s="452"/>
      <c r="BN5" s="113"/>
      <c r="BO5" s="113"/>
      <c r="BP5" s="454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46"/>
      <c r="ER5" s="114"/>
      <c r="ES5" s="114"/>
      <c r="ET5" s="448"/>
      <c r="EU5" s="114"/>
      <c r="EV5" s="114"/>
      <c r="EW5" s="450"/>
      <c r="EX5" s="402"/>
      <c r="EY5" s="405"/>
      <c r="EZ5" s="386"/>
      <c r="FA5" s="389"/>
    </row>
    <row r="6" spans="1:158" ht="50.1" customHeight="1" thickTop="1">
      <c r="A6" s="33">
        <v>1</v>
      </c>
      <c r="B6" s="143" t="s">
        <v>16</v>
      </c>
      <c r="C6" s="142">
        <v>17205130</v>
      </c>
      <c r="D6" s="260" t="s">
        <v>317</v>
      </c>
      <c r="E6" s="34"/>
      <c r="F6" s="314">
        <v>96</v>
      </c>
      <c r="G6" s="315">
        <f t="shared" ref="G6:G25" si="0">IF(F6=0,0,IF(F6&lt;40,0,IF(F6&lt;50,1,IF(F6&lt;55,1.333,IF(F6&lt;60,1.666,IF(F6&lt;65,2,IF(F6&lt;70,2.333,IF(F6&gt;=70,0))))))))</f>
        <v>0</v>
      </c>
      <c r="H6" s="315">
        <f t="shared" ref="H6:H25" si="1">IF(F6=0,0,IF(F6&lt;70,0,IF(F6&lt;75,2.666,IF(F6&lt;80,3,IF(F6&lt;85,3.333,IF(F6&lt;90,3.666,IF(F6&lt;=100,4)))))))</f>
        <v>4</v>
      </c>
      <c r="I6" s="316">
        <f t="shared" ref="I6:I25" si="2">IF(G6=0,H6,G6)</f>
        <v>4</v>
      </c>
      <c r="J6" s="315">
        <f t="shared" ref="J6:J25" si="3">IF(F6=0,0,IF(F6&lt;40,"F",IF(F6&lt;50,"D",IF(F6&lt;55,"D+",IF(F6&lt;60,"C-",IF(F6&lt;65,"C",IF(F6&lt;70,"C+",IF(F6&gt;=70,0))))))))</f>
        <v>0</v>
      </c>
      <c r="K6" s="315" t="str">
        <f t="shared" ref="K6:K25" si="4">IF(F6=0,0,IF(F6&lt;70,0,IF(F6&lt;75,"B-",IF(F6&lt;80,"B",IF(F6&lt;85,"B+",IF(F6&lt;90,"A-",IF(F6&lt;=100,"A")))))))</f>
        <v>A</v>
      </c>
      <c r="L6" s="317" t="str">
        <f t="shared" ref="L6:L25" si="5">IF(J6=0,K6,J6)</f>
        <v>A</v>
      </c>
      <c r="M6" s="314">
        <v>88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3.6659999999999999</v>
      </c>
      <c r="P6" s="316">
        <f t="shared" ref="P6:P25" si="8">IF(N6=0,O6,N6)</f>
        <v>3.6659999999999999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A-</v>
      </c>
      <c r="S6" s="317" t="str">
        <f t="shared" ref="S6:S25" si="11">IF(Q6=0,R6,Q6)</f>
        <v>A-</v>
      </c>
      <c r="T6" s="314">
        <v>97</v>
      </c>
      <c r="U6" s="315">
        <f t="shared" ref="U6:U25" si="12">IF(T6=0,0,IF(T6&lt;40,0,IF(T6&lt;50,1,IF(T6&lt;55,1.333,IF(T6&lt;60,1.666,IF(T6&lt;65,2,IF(T6&lt;70,2.333,IF(T6&gt;=70,0))))))))</f>
        <v>0</v>
      </c>
      <c r="V6" s="315">
        <f t="shared" ref="V6:V25" si="13">IF(T6=0,0,IF(T6&lt;70,0,IF(T6&lt;75,2.666,IF(T6&lt;80,3,IF(T6&lt;85,3.333,IF(T6&lt;90,3.666,IF(T6&lt;=100,4)))))))</f>
        <v>4</v>
      </c>
      <c r="W6" s="316">
        <f t="shared" ref="W6:W25" si="14">IF(U6=0,V6,U6)</f>
        <v>4</v>
      </c>
      <c r="X6" s="315">
        <f t="shared" ref="X6:X25" si="15">IF(T6=0,0,IF(T6&lt;40,"F",IF(T6&lt;50,"D",IF(T6&lt;55,"D+",IF(T6&lt;60,"C-",IF(T6&lt;65,"C",IF(T6&lt;70,"C+",IF(T6&gt;=70,0))))))))</f>
        <v>0</v>
      </c>
      <c r="Y6" s="315" t="str">
        <f t="shared" ref="Y6:Y25" si="16">IF(T6=0,0,IF(T6&lt;70,0,IF(T6&lt;75,"B-",IF(T6&lt;80,"B",IF(T6&lt;85,"B+",IF(T6&lt;90,"A-",IF(T6&lt;=100,"A")))))))</f>
        <v>A</v>
      </c>
      <c r="Z6" s="317" t="str">
        <f t="shared" ref="Z6:Z25" si="17">IF(X6=0,Y6,X6)</f>
        <v>A</v>
      </c>
      <c r="AA6" s="314">
        <v>91</v>
      </c>
      <c r="AB6" s="315">
        <f t="shared" ref="AB6:AB25" si="18">IF(AA6=0,0,IF(AA6&lt;40,0,IF(AA6&lt;50,1,IF(AA6&lt;55,1.333,IF(AA6&lt;60,1.666,IF(AA6&lt;65,2,IF(AA6&lt;70,2.333,IF(AA6&gt;=70,0))))))))</f>
        <v>0</v>
      </c>
      <c r="AC6" s="315">
        <f t="shared" ref="AC6:AC25" si="19">IF(AA6=0,0,IF(AA6&lt;70,0,IF(AA6&lt;75,2.666,IF(AA6&lt;80,3,IF(AA6&lt;85,3.333,IF(AA6&lt;90,3.666,IF(AA6&lt;=100,4)))))))</f>
        <v>4</v>
      </c>
      <c r="AD6" s="316">
        <f t="shared" ref="AD6:AD25" si="20">IF(AB6=0,AC6,AB6)</f>
        <v>4</v>
      </c>
      <c r="AE6" s="315">
        <f t="shared" ref="AE6:AE25" si="21">IF(AA6=0,0,IF(AA6&lt;40,"F",IF(AA6&lt;50,"D",IF(AA6&lt;55,"D+",IF(AA6&lt;60,"C-",IF(AA6&lt;65,"C",IF(AA6&lt;70,"C+",IF(AA6&gt;=70,0))))))))</f>
        <v>0</v>
      </c>
      <c r="AF6" s="315" t="str">
        <f t="shared" ref="AF6:AF25" si="22">IF(AA6=0,0,IF(AA6&lt;70,0,IF(AA6&lt;75,"B-",IF(AA6&lt;80,"B",IF(AA6&lt;85,"B+",IF(AA6&lt;90,"A-",IF(AA6&lt;=100,"A")))))))</f>
        <v>A</v>
      </c>
      <c r="AG6" s="317" t="str">
        <f t="shared" ref="AG6:AG25" si="23">IF(AE6=0,AF6,AE6)</f>
        <v>A</v>
      </c>
      <c r="AH6" s="310">
        <v>84</v>
      </c>
      <c r="AI6" s="315" t="e">
        <f>IF(#REF!=0,0,IF(#REF!&lt;40,0,IF(#REF!&lt;50,1,IF(#REF!&lt;55,1.333,IF(#REF!&lt;60,1.666,IF(#REF!&lt;65,2,IF(#REF!&lt;70,2.333,IF(#REF!&gt;=70,0))))))))</f>
        <v>#REF!</v>
      </c>
      <c r="AJ6" s="315" t="e">
        <f>IF(#REF!=0,0,IF(#REF!&lt;70,0,IF(#REF!&lt;75,2.666,IF(#REF!&lt;80,3,IF(#REF!&lt;85,3.333,IF(#REF!&lt;90,3.666,IF(#REF!&lt;=100,4)))))))</f>
        <v>#REF!</v>
      </c>
      <c r="AK6" s="316" t="e">
        <f t="shared" ref="AK6:AK25" si="24">IF(AI6=0,AJ6,AI6)</f>
        <v>#REF!</v>
      </c>
      <c r="AL6" s="315" t="e">
        <f>IF(#REF!=0,0,IF(#REF!&lt;40,"F",IF(#REF!&lt;50,"D",IF(#REF!&lt;55,"D+",IF(#REF!&lt;60,"C-",IF(#REF!&lt;65,"C",IF(#REF!&lt;70,"C+",IF(#REF!&gt;=70,0))))))))</f>
        <v>#REF!</v>
      </c>
      <c r="AM6" s="315" t="e">
        <f>IF(#REF!=0,0,IF(#REF!&lt;70,0,IF(#REF!&lt;75,"B-",IF(#REF!&lt;80,"B",IF(#REF!&lt;85,"B+",IF(#REF!&lt;90,"A-",IF(#REF!&lt;=100,"A")))))))</f>
        <v>#REF!</v>
      </c>
      <c r="AN6" s="317" t="e">
        <f t="shared" ref="AN6:AN25" si="25">IF(AL6=0,AM6,AL6)</f>
        <v>#REF!</v>
      </c>
      <c r="AO6" s="35"/>
      <c r="AP6" s="36">
        <f t="shared" ref="AP6:AP25" si="26">IF(AO6=0,0,IF(AO6&lt;40,0,IF(AO6&lt;50,1,IF(AO6&lt;55,1.333,IF(AO6&lt;60,1.666,IF(AO6&lt;65,2,IF(AO6&lt;70,2.333,IF(AO6&gt;=70,0))))))))</f>
        <v>0</v>
      </c>
      <c r="AQ6" s="37">
        <f t="shared" ref="AQ6:AQ25" si="27">IF(AO6=0,0,IF(AO6&lt;70,0,IF(AO6&lt;75,2.666,IF(AO6&lt;80,3,IF(AO6&lt;85,3.333,IF(AO6&lt;90,3.666,IF(AO6&lt;=100,4)))))))</f>
        <v>0</v>
      </c>
      <c r="AR6" s="38">
        <f t="shared" ref="AR6:AR25" si="28">IF(AP6=0,AQ6,AP6)</f>
        <v>0</v>
      </c>
      <c r="AS6" s="39">
        <f t="shared" ref="AS6:AS25" si="29">IF(AO6=0,0,IF(AO6&lt;40,"F",IF(AO6&lt;50,"D",IF(AO6&lt;55,"D+",IF(AO6&lt;60,"C-",IF(AO6&lt;65,"C",IF(AO6&lt;70,"C+",IF(AO6&gt;=70,0))))))))</f>
        <v>0</v>
      </c>
      <c r="AT6" s="40">
        <f t="shared" ref="AT6:AT25" si="30">IF(AO6=0,0,IF(AO6&lt;70,0,IF(AO6&lt;75,"B-",IF(AO6&lt;80,"B",IF(AO6&lt;85,"B+",IF(AO6&lt;90,"A-",IF(AO6&lt;=100,"A")))))))</f>
        <v>0</v>
      </c>
      <c r="AU6" s="41">
        <f t="shared" ref="AU6:AU25" si="31">IF(AS6=0,AT6,AS6)</f>
        <v>0</v>
      </c>
      <c r="AV6" s="35"/>
      <c r="AW6" s="36">
        <f t="shared" ref="AW6:AW25" si="32">IF(AV6=0,0,IF(AV6&lt;40,0,IF(AV6&lt;50,1,IF(AV6&lt;55,1.333,IF(AV6&lt;60,1.666,IF(AV6&lt;65,2,IF(AV6&lt;70,2.333,IF(AV6&gt;=70,0))))))))</f>
        <v>0</v>
      </c>
      <c r="AX6" s="37">
        <f t="shared" ref="AX6:AX25" si="33">IF(AV6=0,0,IF(AV6&lt;70,0,IF(AV6&lt;75,2.666,IF(AV6&lt;80,3,IF(AV6&lt;85,3.333,IF(AV6&lt;90,3.666,IF(AV6&lt;=100,4)))))))</f>
        <v>0</v>
      </c>
      <c r="AY6" s="38">
        <f t="shared" ref="AY6:AY25" si="34">IF(AW6=0,AX6,AW6)</f>
        <v>0</v>
      </c>
      <c r="AZ6" s="39">
        <f t="shared" ref="AZ6:AZ25" si="35">IF(AV6=0,0,IF(AV6&lt;40,"F",IF(AV6&lt;50,"D",IF(AV6&lt;55,"D+",IF(AV6&lt;60,"C-",IF(AV6&lt;65,"C",IF(AV6&lt;70,"C+",IF(AV6&gt;=70,0))))))))</f>
        <v>0</v>
      </c>
      <c r="BA6" s="40">
        <f t="shared" ref="BA6:BA25" si="36">IF(AV6=0,0,IF(AV6&lt;70,0,IF(AV6&lt;75,"B-",IF(AV6&lt;80,"B",IF(AV6&lt;85,"B+",IF(AV6&lt;90,"A-",IF(AV6&lt;=100,"A")))))))</f>
        <v>0</v>
      </c>
      <c r="BB6" s="41">
        <f t="shared" ref="BB6:BB25" si="37">IF(AZ6=0,BA6,AZ6)</f>
        <v>0</v>
      </c>
      <c r="BC6" s="35"/>
      <c r="BD6" s="36">
        <f t="shared" ref="BD6:BD25" si="38">IF(BC6=0,0,IF(BC6&lt;40,0,IF(BC6&lt;50,1,IF(BC6&lt;55,1.333,IF(BC6&lt;60,1.666,IF(BC6&lt;65,2,IF(BC6&lt;70,2.333,IF(BC6&gt;=70,0))))))))</f>
        <v>0</v>
      </c>
      <c r="BE6" s="37">
        <f t="shared" ref="BE6:BE25" si="39">IF(BC6=0,0,IF(BC6&lt;70,0,IF(BC6&lt;75,2.666,IF(BC6&lt;80,3,IF(BC6&lt;85,3.333,IF(BC6&lt;90,3.666,IF(BC6&lt;=100,4)))))))</f>
        <v>0</v>
      </c>
      <c r="BF6" s="38">
        <f t="shared" ref="BF6:BF25" si="40">IF(BD6=0,BE6,BD6)</f>
        <v>0</v>
      </c>
      <c r="BG6" s="39">
        <f t="shared" ref="BG6:BG25" si="41">IF(BC6=0,0,IF(BC6&lt;40,"F",IF(BC6&lt;50,"D",IF(BC6&lt;55,"D+",IF(BC6&lt;60,"C-",IF(BC6&lt;65,"C",IF(BC6&lt;70,"C+",IF(BC6&gt;=70,0))))))))</f>
        <v>0</v>
      </c>
      <c r="BH6" s="40">
        <f t="shared" ref="BH6:BH25" si="42">IF(BC6=0,0,IF(BC6&lt;70,0,IF(BC6&lt;75,"B-",IF(BC6&lt;80,"B",IF(BC6&lt;85,"B+",IF(BC6&lt;90,"A-",IF(BC6&lt;=100,"A")))))))</f>
        <v>0</v>
      </c>
      <c r="BI6" s="41">
        <f t="shared" ref="BI6:BI25" si="43">IF(BG6=0,BH6,BG6)</f>
        <v>0</v>
      </c>
      <c r="BJ6" s="35"/>
      <c r="BK6" s="36">
        <f t="shared" ref="BK6:BK25" si="44">IF(BJ6=0,0,IF(BJ6&lt;40,0,IF(BJ6&lt;50,1,IF(BJ6&lt;55,1.333,IF(BJ6&lt;60,1.666,IF(BJ6&lt;65,2,IF(BJ6&lt;70,2.333,IF(BJ6&gt;=70,0))))))))</f>
        <v>0</v>
      </c>
      <c r="BL6" s="37">
        <f t="shared" ref="BL6:BL25" si="45">IF(BJ6=0,0,IF(BJ6&lt;70,0,IF(BJ6&lt;75,2.666,IF(BJ6&lt;80,3,IF(BJ6&lt;85,3.333,IF(BJ6&lt;90,3.666,IF(BJ6&lt;=100,4)))))))</f>
        <v>0</v>
      </c>
      <c r="BM6" s="38">
        <f t="shared" ref="BM6:BM25" si="46">IF(BK6=0,BL6,BK6)</f>
        <v>0</v>
      </c>
      <c r="BN6" s="39">
        <f t="shared" ref="BN6:BN25" si="47">IF(BJ6=0,0,IF(BJ6&lt;40,"F",IF(BJ6&lt;50,"D",IF(BJ6&lt;55,"D+",IF(BJ6&lt;60,"C-",IF(BJ6&lt;65,"C",IF(BJ6&lt;70,"C+",IF(BJ6&gt;=70,0))))))))</f>
        <v>0</v>
      </c>
      <c r="BO6" s="40">
        <f t="shared" ref="BO6:BO25" si="48">IF(BJ6=0,0,IF(BJ6&lt;70,0,IF(BJ6&lt;75,"B-",IF(BJ6&lt;80,"B",IF(BJ6&lt;85,"B+",IF(BJ6&lt;90,"A-",IF(BJ6&lt;=100,"A")))))))</f>
        <v>0</v>
      </c>
      <c r="BP6" s="41">
        <f t="shared" ref="BP6:BP25" si="49">IF(BN6=0,BO6,BN6)</f>
        <v>0</v>
      </c>
      <c r="BQ6" s="35"/>
      <c r="BR6" s="36">
        <f t="shared" ref="BR6:BR25" si="50">IF(BQ6=0,0,IF(BQ6&lt;40,0,IF(BQ6&lt;50,1,IF(BQ6&lt;55,1.333,IF(BQ6&lt;60,1.666,IF(BQ6&lt;65,2,IF(BQ6&lt;70,2.333,IF(BQ6&gt;=70,0))))))))</f>
        <v>0</v>
      </c>
      <c r="BS6" s="37">
        <f t="shared" ref="BS6:BS25" si="51">IF(BQ6=0,0,IF(BQ6&lt;70,0,IF(BQ6&lt;75,2.666,IF(BQ6&lt;80,3,IF(BQ6&lt;85,3.333,IF(BQ6&lt;90,3.666,IF(BQ6&lt;=100,4)))))))</f>
        <v>0</v>
      </c>
      <c r="BT6" s="38">
        <f t="shared" ref="BT6:BT25" si="52">IF(BR6=0,BS6,BR6)</f>
        <v>0</v>
      </c>
      <c r="BU6" s="39">
        <f t="shared" ref="BU6:BU25" si="53">IF(BQ6=0,0,IF(BQ6&lt;40,"F",IF(BQ6&lt;50,"D",IF(BQ6&lt;55,"D+",IF(BQ6&lt;60,"C-",IF(BQ6&lt;65,"C",IF(BQ6&lt;70,"C+",IF(BQ6&gt;=70,0))))))))</f>
        <v>0</v>
      </c>
      <c r="BV6" s="40">
        <f t="shared" ref="BV6:BV25" si="54">IF(BQ6=0,0,IF(BQ6&lt;70,0,IF(BQ6&lt;75,"B-",IF(BQ6&lt;80,"B",IF(BQ6&lt;85,"B+",IF(BQ6&lt;90,"A-",IF(BQ6&lt;=100,"A")))))))</f>
        <v>0</v>
      </c>
      <c r="BW6" s="41">
        <f t="shared" ref="BW6:BW25" si="55">IF(BU6=0,BV6,BU6)</f>
        <v>0</v>
      </c>
      <c r="BX6" s="35"/>
      <c r="BY6" s="36">
        <f t="shared" ref="BY6:BY25" si="56">IF(BX6=0,0,IF(BX6&lt;40,0,IF(BX6&lt;50,1,IF(BX6&lt;55,1.333,IF(BX6&lt;60,1.666,IF(BX6&lt;65,2,IF(BX6&lt;70,2.333,IF(BX6&gt;=70,0))))))))</f>
        <v>0</v>
      </c>
      <c r="BZ6" s="37">
        <f t="shared" ref="BZ6:BZ25" si="57">IF(BX6=0,0,IF(BX6&lt;70,0,IF(BX6&lt;75,2.666,IF(BX6&lt;80,3,IF(BX6&lt;85,3.333,IF(BX6&lt;90,3.666,IF(BX6&lt;=100,4)))))))</f>
        <v>0</v>
      </c>
      <c r="CA6" s="38">
        <f t="shared" ref="CA6:CA25" si="58">IF(BY6=0,BZ6,BY6)</f>
        <v>0</v>
      </c>
      <c r="CB6" s="39">
        <f t="shared" ref="CB6:CB25" si="59">IF(BX6=0,0,IF(BX6&lt;40,"F",IF(BX6&lt;50,"D",IF(BX6&lt;55,"D+",IF(BX6&lt;60,"C-",IF(BX6&lt;65,"C",IF(BX6&lt;70,"C+",IF(BX6&gt;=70,0))))))))</f>
        <v>0</v>
      </c>
      <c r="CC6" s="40">
        <f t="shared" ref="CC6:CC25" si="60">IF(BX6=0,0,IF(BX6&lt;70,0,IF(BX6&lt;75,"B-",IF(BX6&lt;80,"B",IF(BX6&lt;85,"B+",IF(BX6&lt;90,"A-",IF(BX6&lt;=100,"A")))))))</f>
        <v>0</v>
      </c>
      <c r="CD6" s="41">
        <f t="shared" ref="CD6:CD25" si="61">IF(CB6=0,CC6,CB6)</f>
        <v>0</v>
      </c>
      <c r="CE6" s="35"/>
      <c r="CF6" s="36">
        <f t="shared" ref="CF6:CF25" si="62">IF(CE6=0,0,IF(CE6&lt;40,0,IF(CE6&lt;50,1,IF(CE6&lt;55,1.333,IF(CE6&lt;60,1.666,IF(CE6&lt;65,2,IF(CE6&lt;70,2.333,IF(CE6&gt;=70,0))))))))</f>
        <v>0</v>
      </c>
      <c r="CG6" s="37">
        <f t="shared" ref="CG6:CG25" si="63">IF(CE6=0,0,IF(CE6&lt;70,0,IF(CE6&lt;75,2.666,IF(CE6&lt;80,3,IF(CE6&lt;85,3.333,IF(CE6&lt;90,3.666,IF(CE6&lt;=100,4)))))))</f>
        <v>0</v>
      </c>
      <c r="CH6" s="38">
        <f t="shared" ref="CH6:CH25" si="64">IF(CF6=0,CG6,CF6)</f>
        <v>0</v>
      </c>
      <c r="CI6" s="39">
        <f t="shared" ref="CI6:CI25" si="65">IF(CE6=0,0,IF(CE6&lt;40,"F",IF(CE6&lt;50,"D",IF(CE6&lt;55,"D+",IF(CE6&lt;60,"C-",IF(CE6&lt;65,"C",IF(CE6&lt;70,"C+",IF(CE6&gt;=70,0))))))))</f>
        <v>0</v>
      </c>
      <c r="CJ6" s="40">
        <f t="shared" ref="CJ6:CJ25" si="66">IF(CE6=0,0,IF(CE6&lt;70,0,IF(CE6&lt;75,"B-",IF(CE6&lt;80,"B",IF(CE6&lt;85,"B+",IF(CE6&lt;90,"A-",IF(CE6&lt;=100,"A")))))))</f>
        <v>0</v>
      </c>
      <c r="CK6" s="41">
        <f t="shared" ref="CK6:CK25" si="67">IF(CI6=0,CJ6,CI6)</f>
        <v>0</v>
      </c>
      <c r="CL6" s="35"/>
      <c r="CM6" s="36">
        <f t="shared" ref="CM6:CM25" si="68">IF(CL6=0,0,IF(CL6&lt;40,0,IF(CL6&lt;50,1,IF(CL6&lt;55,1.333,IF(CL6&lt;60,1.666,IF(CL6&lt;65,2,IF(CL6&lt;70,2.333,IF(CL6&gt;=70,0))))))))</f>
        <v>0</v>
      </c>
      <c r="CN6" s="37">
        <f t="shared" ref="CN6:CN25" si="69">IF(CL6=0,0,IF(CL6&lt;70,0,IF(CL6&lt;75,2.666,IF(CL6&lt;80,3,IF(CL6&lt;85,3.333,IF(CL6&lt;90,3.666,IF(CL6&lt;=100,4)))))))</f>
        <v>0</v>
      </c>
      <c r="CO6" s="38">
        <f t="shared" ref="CO6:CO25" si="70">IF(CM6=0,CN6,CM6)</f>
        <v>0</v>
      </c>
      <c r="CP6" s="39">
        <f t="shared" ref="CP6:CP25" si="71">IF(CL6=0,0,IF(CL6&lt;40,"F",IF(CL6&lt;50,"D",IF(CL6&lt;55,"D+",IF(CL6&lt;60,"C-",IF(CL6&lt;65,"C",IF(CL6&lt;70,"C+",IF(CL6&gt;=70,0))))))))</f>
        <v>0</v>
      </c>
      <c r="CQ6" s="40">
        <f t="shared" ref="CQ6:CQ25" si="72">IF(CL6=0,0,IF(CL6&lt;70,0,IF(CL6&lt;75,"B-",IF(CL6&lt;80,"B",IF(CL6&lt;85,"B+",IF(CL6&lt;90,"A-",IF(CL6&lt;=100,"A")))))))</f>
        <v>0</v>
      </c>
      <c r="CR6" s="41">
        <f t="shared" ref="CR6:CR25" si="73">IF(CP6=0,CQ6,CP6)</f>
        <v>0</v>
      </c>
      <c r="CS6" s="35"/>
      <c r="CT6" s="36">
        <f t="shared" ref="CT6:CT25" si="74">IF(CS6=0,0,IF(CS6&lt;40,0,IF(CS6&lt;50,1,IF(CS6&lt;55,1.333,IF(CS6&lt;60,1.666,IF(CS6&lt;65,2,IF(CS6&lt;70,2.333,IF(CS6&gt;=70,0))))))))</f>
        <v>0</v>
      </c>
      <c r="CU6" s="37">
        <f t="shared" ref="CU6:CU25" si="75">IF(CS6=0,0,IF(CS6&lt;70,0,IF(CS6&lt;75,2.666,IF(CS6&lt;80,3,IF(CS6&lt;85,3.333,IF(CS6&lt;90,3.666,IF(CS6&lt;=100,4)))))))</f>
        <v>0</v>
      </c>
      <c r="CV6" s="38">
        <f t="shared" ref="CV6:CV25" si="76">IF(CT6=0,CU6,CT6)</f>
        <v>0</v>
      </c>
      <c r="CW6" s="39">
        <f t="shared" ref="CW6:CW25" si="77">IF(CS6=0,0,IF(CS6&lt;40,"F",IF(CS6&lt;50,"D",IF(CS6&lt;55,"D+",IF(CS6&lt;60,"C-",IF(CS6&lt;65,"C",IF(CS6&lt;70,"C+",IF(CS6&gt;=70,0))))))))</f>
        <v>0</v>
      </c>
      <c r="CX6" s="40">
        <f t="shared" ref="CX6:CX25" si="78">IF(CS6=0,0,IF(CS6&lt;70,0,IF(CS6&lt;75,"B-",IF(CS6&lt;80,"B",IF(CS6&lt;85,"B+",IF(CS6&lt;90,"A-",IF(CS6&lt;=100,"A")))))))</f>
        <v>0</v>
      </c>
      <c r="CY6" s="41">
        <f t="shared" ref="CY6:CY25" si="79">IF(CW6=0,CX6,CW6)</f>
        <v>0</v>
      </c>
      <c r="CZ6" s="35"/>
      <c r="DA6" s="36">
        <f t="shared" ref="DA6:DA25" si="80">IF(CZ6=0,0,IF(CZ6&lt;40,0,IF(CZ6&lt;50,1,IF(CZ6&lt;55,1.333,IF(CZ6&lt;60,1.666,IF(CZ6&lt;65,2,IF(CZ6&lt;70,2.333,IF(CZ6&gt;=70,0))))))))</f>
        <v>0</v>
      </c>
      <c r="DB6" s="37">
        <f t="shared" ref="DB6:DB25" si="81">IF(CZ6=0,0,IF(CZ6&lt;70,0,IF(CZ6&lt;75,2.666,IF(CZ6&lt;80,3,IF(CZ6&lt;85,3.333,IF(CZ6&lt;90,3.666,IF(CZ6&lt;=100,4)))))))</f>
        <v>0</v>
      </c>
      <c r="DC6" s="38">
        <f t="shared" ref="DC6:DC25" si="82">IF(DA6=0,DB6,DA6)</f>
        <v>0</v>
      </c>
      <c r="DD6" s="39">
        <f t="shared" ref="DD6:DD25" si="83">IF(CZ6=0,0,IF(CZ6&lt;40,"F",IF(CZ6&lt;50,"D",IF(CZ6&lt;55,"D+",IF(CZ6&lt;60,"C-",IF(CZ6&lt;65,"C",IF(CZ6&lt;70,"C+",IF(CZ6&gt;=70,0))))))))</f>
        <v>0</v>
      </c>
      <c r="DE6" s="40">
        <f t="shared" ref="DE6:DE25" si="84">IF(CZ6=0,0,IF(CZ6&lt;70,0,IF(CZ6&lt;75,"B-",IF(CZ6&lt;80,"B",IF(CZ6&lt;85,"B+",IF(CZ6&lt;90,"A-",IF(CZ6&lt;=100,"A")))))))</f>
        <v>0</v>
      </c>
      <c r="DF6" s="41">
        <f t="shared" ref="DF6:DF25" si="85">IF(DD6=0,DE6,DD6)</f>
        <v>0</v>
      </c>
      <c r="DG6" s="35"/>
      <c r="DH6" s="36">
        <f t="shared" ref="DH6:DH25" si="86">IF(DG6=0,0,IF(DG6&lt;40,0,IF(DG6&lt;50,1,IF(DG6&lt;55,1.333,IF(DG6&lt;60,1.666,IF(DG6&lt;65,2,IF(DG6&lt;70,2.333,IF(DG6&gt;=70,0))))))))</f>
        <v>0</v>
      </c>
      <c r="DI6" s="37">
        <f t="shared" ref="DI6:DI25" si="87">IF(DG6=0,0,IF(DG6&lt;70,0,IF(DG6&lt;75,2.666,IF(DG6&lt;80,3,IF(DG6&lt;85,3.333,IF(DG6&lt;90,3.666,IF(DG6&lt;=100,4)))))))</f>
        <v>0</v>
      </c>
      <c r="DJ6" s="38">
        <f t="shared" ref="DJ6:DJ25" si="88">IF(DH6=0,DI6,DH6)</f>
        <v>0</v>
      </c>
      <c r="DK6" s="39">
        <f t="shared" ref="DK6:DK25" si="89">IF(DG6=0,0,IF(DG6&lt;40,"F",IF(DG6&lt;50,"D",IF(DG6&lt;55,"D+",IF(DG6&lt;60,"C-",IF(DG6&lt;65,"C",IF(DG6&lt;70,"C+",IF(DG6&gt;=70,0))))))))</f>
        <v>0</v>
      </c>
      <c r="DL6" s="40">
        <f t="shared" ref="DL6:DL25" si="90">IF(DG6=0,0,IF(DG6&lt;70,0,IF(DG6&lt;75,"B-",IF(DG6&lt;80,"B",IF(DG6&lt;85,"B+",IF(DG6&lt;90,"A-",IF(DG6&lt;=100,"A")))))))</f>
        <v>0</v>
      </c>
      <c r="DM6" s="41">
        <f t="shared" ref="DM6:DM25" si="91">IF(DK6=0,DL6,DK6)</f>
        <v>0</v>
      </c>
      <c r="DN6" s="35"/>
      <c r="DO6" s="36">
        <f t="shared" ref="DO6:DO25" si="92">IF(DN6=0,0,IF(DN6&lt;40,0,IF(DN6&lt;50,1,IF(DN6&lt;55,1.333,IF(DN6&lt;60,1.666,IF(DN6&lt;65,2,IF(DN6&lt;70,2.333,IF(DN6&gt;=70,0))))))))</f>
        <v>0</v>
      </c>
      <c r="DP6" s="37">
        <f t="shared" ref="DP6:DP25" si="93">IF(DN6=0,0,IF(DN6&lt;70,0,IF(DN6&lt;75,2.666,IF(DN6&lt;80,3,IF(DN6&lt;85,3.333,IF(DN6&lt;90,3.666,IF(DN6&lt;=100,4)))))))</f>
        <v>0</v>
      </c>
      <c r="DQ6" s="38">
        <f t="shared" ref="DQ6:DQ25" si="94">IF(DO6=0,DP6,DO6)</f>
        <v>0</v>
      </c>
      <c r="DR6" s="39">
        <f t="shared" ref="DR6:DR25" si="95">IF(DN6=0,0,IF(DN6&lt;40,"F",IF(DN6&lt;50,"D",IF(DN6&lt;55,"D+",IF(DN6&lt;60,"C-",IF(DN6&lt;65,"C",IF(DN6&lt;70,"C+",IF(DN6&gt;=70,0))))))))</f>
        <v>0</v>
      </c>
      <c r="DS6" s="40">
        <f t="shared" ref="DS6:DS25" si="96">IF(DN6=0,0,IF(DN6&lt;70,0,IF(DN6&lt;75,"B-",IF(DN6&lt;80,"B",IF(DN6&lt;85,"B+",IF(DN6&lt;90,"A-",IF(DN6&lt;=100,"A")))))))</f>
        <v>0</v>
      </c>
      <c r="DT6" s="41">
        <f t="shared" ref="DT6:DT25" si="97">IF(DR6=0,DS6,DR6)</f>
        <v>0</v>
      </c>
      <c r="DU6" s="35"/>
      <c r="DV6" s="36">
        <f t="shared" ref="DV6:DV25" si="98">IF(DU6=0,0,IF(DU6&lt;40,0,IF(DU6&lt;50,1,IF(DU6&lt;55,1.333,IF(DU6&lt;60,1.666,IF(DU6&lt;65,2,IF(DU6&lt;70,2.333,IF(DU6&gt;=70,0))))))))</f>
        <v>0</v>
      </c>
      <c r="DW6" s="37">
        <f t="shared" ref="DW6:DW25" si="99">IF(DU6=0,0,IF(DU6&lt;70,0,IF(DU6&lt;75,2.666,IF(DU6&lt;80,3,IF(DU6&lt;85,3.333,IF(DU6&lt;90,3.666,IF(DU6&lt;=100,4)))))))</f>
        <v>0</v>
      </c>
      <c r="DX6" s="38">
        <f t="shared" ref="DX6:DX25" si="100">IF(DV6=0,DW6,DV6)</f>
        <v>0</v>
      </c>
      <c r="DY6" s="39">
        <f t="shared" ref="DY6:DY25" si="101">IF(DU6=0,0,IF(DU6&lt;40,"F",IF(DU6&lt;50,"D",IF(DU6&lt;55,"D+",IF(DU6&lt;60,"C-",IF(DU6&lt;65,"C",IF(DU6&lt;70,"C+",IF(DU6&gt;=70,0))))))))</f>
        <v>0</v>
      </c>
      <c r="DZ6" s="40">
        <f t="shared" ref="DZ6:DZ25" si="102">IF(DU6=0,0,IF(DU6&lt;70,0,IF(DU6&lt;75,"B-",IF(DU6&lt;80,"B",IF(DU6&lt;85,"B+",IF(DU6&lt;90,"A-",IF(DU6&lt;=100,"A")))))))</f>
        <v>0</v>
      </c>
      <c r="EA6" s="41">
        <f t="shared" ref="EA6:EA25" si="103">IF(DY6=0,DZ6,DY6)</f>
        <v>0</v>
      </c>
      <c r="EB6" s="35"/>
      <c r="EC6" s="36">
        <f t="shared" ref="EC6:EC25" si="104">IF(EB6=0,0,IF(EB6&lt;40,0,IF(EB6&lt;50,1,IF(EB6&lt;55,1.333,IF(EB6&lt;60,1.666,IF(EB6&lt;65,2,IF(EB6&lt;70,2.333,IF(EB6&gt;=70,0))))))))</f>
        <v>0</v>
      </c>
      <c r="ED6" s="37">
        <f t="shared" ref="ED6:ED25" si="105">IF(EB6=0,0,IF(EB6&lt;70,0,IF(EB6&lt;75,2.666,IF(EB6&lt;80,3,IF(EB6&lt;85,3.333,IF(EB6&lt;90,3.666,IF(EB6&lt;=100,4)))))))</f>
        <v>0</v>
      </c>
      <c r="EE6" s="38">
        <f t="shared" ref="EE6:EE25" si="106">IF(EC6=0,ED6,EC6)</f>
        <v>0</v>
      </c>
      <c r="EF6" s="39">
        <f t="shared" ref="EF6:EF25" si="107">IF(EB6=0,0,IF(EB6&lt;40,"F",IF(EB6&lt;50,"D",IF(EB6&lt;55,"D+",IF(EB6&lt;60,"C-",IF(EB6&lt;65,"C",IF(EB6&lt;70,"C+",IF(EB6&gt;=70,0))))))))</f>
        <v>0</v>
      </c>
      <c r="EG6" s="40">
        <f t="shared" ref="EG6:EG25" si="108">IF(EB6=0,0,IF(EB6&lt;70,0,IF(EB6&lt;75,"B-",IF(EB6&lt;80,"B",IF(EB6&lt;85,"B+",IF(EB6&lt;90,"A-",IF(EB6&lt;=100,"A")))))))</f>
        <v>0</v>
      </c>
      <c r="EH6" s="41"/>
      <c r="EI6" s="35"/>
      <c r="EJ6" s="36">
        <f t="shared" ref="EJ6:EJ25" si="109">IF(EI6=0,0,IF(EI6&lt;40,0,IF(EI6&lt;50,1,IF(EI6&lt;55,1.333,IF(EI6&lt;60,1.666,IF(EI6&lt;65,2,IF(EI6&lt;70,2.333,IF(EI6&gt;=70,0))))))))</f>
        <v>0</v>
      </c>
      <c r="EK6" s="37">
        <f t="shared" ref="EK6:EK25" si="110">IF(EI6=0,0,IF(EI6&lt;70,0,IF(EI6&lt;75,2.666,IF(EI6&lt;80,3,IF(EI6&lt;85,3.333,IF(EI6&lt;90,3.666,IF(EI6&lt;=100,4)))))))</f>
        <v>0</v>
      </c>
      <c r="EL6" s="38">
        <f t="shared" ref="EL6:EL25" si="111">IF(EJ6=0,EK6,EJ6)</f>
        <v>0</v>
      </c>
      <c r="EM6" s="39">
        <f t="shared" ref="EM6:EM25" si="112">IF(EI6=0,0,IF(EI6&lt;40,"F",IF(EI6&lt;50,"D",IF(EI6&lt;55,"D+",IF(EI6&lt;60,"C-",IF(EI6&lt;65,"C",IF(EI6&lt;70,"C+",IF(EI6&gt;=70,0))))))))</f>
        <v>0</v>
      </c>
      <c r="EN6" s="40">
        <f t="shared" ref="EN6:EN25" si="113">IF(EI6=0,0,IF(EI6&lt;70,0,IF(EI6&lt;75,"B-",IF(EI6&lt;80,"B",IF(EI6&lt;85,"B+",IF(EI6&lt;90,"A-",IF(EI6&lt;=100,"A")))))))</f>
        <v>0</v>
      </c>
      <c r="EO6" s="41">
        <f t="shared" ref="EO6:EO25" si="114">IF(EM6=0,EN6,EM6)</f>
        <v>0</v>
      </c>
      <c r="EP6" s="42"/>
      <c r="EQ6" s="43" t="e">
        <f t="shared" ref="EQ6:EQ25" si="115">I6+P6+W6+AD6+AK6+AR6+AY6+BF6+BM6+BT6+CA6+CH6+CO6+CV6+DC6+DJ6+DQ6+DX6+EE6+EL6</f>
        <v>#REF!</v>
      </c>
      <c r="ER6" s="44">
        <f>COUNT(F6,M6,T6,AA6,#REF!,AO6,AV6,BC6,BJ6,BQ6,BX6,CE6,CL6,CS6,CZ6,DG6,DN6,DU6,EB6,EI6)*3</f>
        <v>12</v>
      </c>
      <c r="ES6" s="45" t="e">
        <f t="shared" ref="ES6:ES25" si="116">I6*3+P6*3+W6*3+AD6*3+AK6*3+AR6*3+AY6*3+BF6*3+BM6*3+BT6*3+CA6*3+CH6*3+CO6*3+CV6*3+DC6*3+DJ6*3+DQ6*3+DX6*3+EE6*3+EL6*3</f>
        <v>#REF!</v>
      </c>
      <c r="ET6" s="46" t="e">
        <f t="shared" ref="ET6:ET25" si="117">IF((ES6=0),0,(ROUND((ES6/ER6),3)))</f>
        <v>#REF!</v>
      </c>
      <c r="EU6" s="47" t="e">
        <f t="shared" ref="EU6:EU25" si="118">IF(ER6=0,0,IF(ET6&lt;=0,"F",IF(ET6&lt;1,"F",IF(ET6&lt;1.333,"D",IF(ET6&lt;1.666,"D+",IF(ET6&lt;2,"C-",IF(ET6&lt;2.333,"C",IF(ET6&gt;=2.333,0))))))))</f>
        <v>#REF!</v>
      </c>
      <c r="EV6" s="47" t="e">
        <f t="shared" ref="EV6:EV25" si="119">IF(ER6=0,0,IF(ET6&lt;2.333,0,IF(ET6&lt;2.666,"C+",IF(ET6&lt;3,"B-",IF(ET6&lt;3.333,"B",IF(ET6&lt;3.666,"B+",IF(ET6&lt;4,"A-",IF(ET6=4,"A"))))))))</f>
        <v>#REF!</v>
      </c>
      <c r="EW6" s="48" t="e">
        <f t="shared" ref="EW6:EW25" si="120">IF((ER6=0),0,IF(EU6=0,EV6,EU6))</f>
        <v>#REF!</v>
      </c>
      <c r="EX6" s="49"/>
      <c r="EY6" s="50"/>
      <c r="EZ6" s="51"/>
      <c r="FA6" s="52"/>
    </row>
    <row r="7" spans="1:158" ht="50.1" customHeight="1">
      <c r="A7" s="53">
        <v>2</v>
      </c>
      <c r="B7" s="139" t="s">
        <v>16</v>
      </c>
      <c r="C7" s="138">
        <v>17205131</v>
      </c>
      <c r="D7" s="261" t="s">
        <v>318</v>
      </c>
      <c r="E7" s="57"/>
      <c r="F7" s="310">
        <v>83</v>
      </c>
      <c r="G7" s="311">
        <f t="shared" si="0"/>
        <v>0</v>
      </c>
      <c r="H7" s="311">
        <f t="shared" si="1"/>
        <v>3.3330000000000002</v>
      </c>
      <c r="I7" s="312">
        <f t="shared" si="2"/>
        <v>3.3330000000000002</v>
      </c>
      <c r="J7" s="311">
        <f t="shared" si="3"/>
        <v>0</v>
      </c>
      <c r="K7" s="311" t="str">
        <f t="shared" si="4"/>
        <v>B+</v>
      </c>
      <c r="L7" s="313" t="str">
        <f t="shared" si="5"/>
        <v>B+</v>
      </c>
      <c r="M7" s="310">
        <v>96</v>
      </c>
      <c r="N7" s="311">
        <f t="shared" si="6"/>
        <v>0</v>
      </c>
      <c r="O7" s="311">
        <f t="shared" si="7"/>
        <v>4</v>
      </c>
      <c r="P7" s="312">
        <f t="shared" si="8"/>
        <v>4</v>
      </c>
      <c r="Q7" s="311">
        <f t="shared" si="9"/>
        <v>0</v>
      </c>
      <c r="R7" s="311" t="str">
        <f t="shared" si="10"/>
        <v>A</v>
      </c>
      <c r="S7" s="313" t="str">
        <f t="shared" si="11"/>
        <v>A</v>
      </c>
      <c r="T7" s="310">
        <v>97</v>
      </c>
      <c r="U7" s="311">
        <f t="shared" si="12"/>
        <v>0</v>
      </c>
      <c r="V7" s="311">
        <f t="shared" si="13"/>
        <v>4</v>
      </c>
      <c r="W7" s="312">
        <f t="shared" si="14"/>
        <v>4</v>
      </c>
      <c r="X7" s="311">
        <f t="shared" si="15"/>
        <v>0</v>
      </c>
      <c r="Y7" s="311" t="str">
        <f t="shared" si="16"/>
        <v>A</v>
      </c>
      <c r="Z7" s="313" t="str">
        <f t="shared" si="17"/>
        <v>A</v>
      </c>
      <c r="AA7" s="310">
        <v>91</v>
      </c>
      <c r="AB7" s="311">
        <f t="shared" si="18"/>
        <v>0</v>
      </c>
      <c r="AC7" s="311">
        <f t="shared" si="19"/>
        <v>4</v>
      </c>
      <c r="AD7" s="312">
        <f t="shared" si="20"/>
        <v>4</v>
      </c>
      <c r="AE7" s="311">
        <f t="shared" si="21"/>
        <v>0</v>
      </c>
      <c r="AF7" s="311" t="str">
        <f t="shared" si="22"/>
        <v>A</v>
      </c>
      <c r="AG7" s="313" t="str">
        <f t="shared" si="23"/>
        <v>A</v>
      </c>
      <c r="AH7" s="310">
        <v>85</v>
      </c>
      <c r="AI7" s="311">
        <f t="shared" ref="AI7:AI12" si="121">IF(AH6=0,0,IF(AH6&lt;40,0,IF(AH6&lt;50,1,IF(AH6&lt;55,1.333,IF(AH6&lt;60,1.666,IF(AH6&lt;65,2,IF(AH6&lt;70,2.333,IF(AH6&gt;=70,0))))))))</f>
        <v>0</v>
      </c>
      <c r="AJ7" s="311">
        <f t="shared" ref="AJ7:AJ12" si="122">IF(AH6=0,0,IF(AH6&lt;70,0,IF(AH6&lt;75,2.666,IF(AH6&lt;80,3,IF(AH6&lt;85,3.333,IF(AH6&lt;90,3.666,IF(AH6&lt;=100,4)))))))</f>
        <v>3.3330000000000002</v>
      </c>
      <c r="AK7" s="312">
        <v>3.6659999999999999</v>
      </c>
      <c r="AL7" s="311">
        <f t="shared" ref="AL7:AL12" si="123">IF(AH6=0,0,IF(AH6&lt;40,"F",IF(AH6&lt;50,"D",IF(AH6&lt;55,"D+",IF(AH6&lt;60,"C-",IF(AH6&lt;65,"C",IF(AH6&lt;70,"C+",IF(AH6&gt;=70,0))))))))</f>
        <v>0</v>
      </c>
      <c r="AM7" s="311" t="str">
        <f t="shared" ref="AM7:AM12" si="124">IF(AH6=0,0,IF(AH6&lt;70,0,IF(AH6&lt;75,"B-",IF(AH6&lt;80,"B",IF(AH6&lt;85,"B+",IF(AH6&lt;90,"A-",IF(AH6&lt;=100,"A")))))))</f>
        <v>B+</v>
      </c>
      <c r="AN7" s="313"/>
      <c r="AO7" s="58"/>
      <c r="AP7" s="59">
        <f t="shared" si="26"/>
        <v>0</v>
      </c>
      <c r="AQ7" s="60">
        <f t="shared" si="27"/>
        <v>0</v>
      </c>
      <c r="AR7" s="61">
        <f t="shared" si="28"/>
        <v>0</v>
      </c>
      <c r="AS7" s="62">
        <f t="shared" si="29"/>
        <v>0</v>
      </c>
      <c r="AT7" s="63">
        <f t="shared" si="30"/>
        <v>0</v>
      </c>
      <c r="AU7" s="64">
        <f t="shared" si="31"/>
        <v>0</v>
      </c>
      <c r="AV7" s="58"/>
      <c r="AW7" s="59">
        <f t="shared" si="32"/>
        <v>0</v>
      </c>
      <c r="AX7" s="60">
        <f t="shared" si="33"/>
        <v>0</v>
      </c>
      <c r="AY7" s="61">
        <f t="shared" si="34"/>
        <v>0</v>
      </c>
      <c r="AZ7" s="62">
        <f t="shared" si="35"/>
        <v>0</v>
      </c>
      <c r="BA7" s="63">
        <f t="shared" si="36"/>
        <v>0</v>
      </c>
      <c r="BB7" s="64">
        <f t="shared" si="37"/>
        <v>0</v>
      </c>
      <c r="BC7" s="58"/>
      <c r="BD7" s="59">
        <f t="shared" si="38"/>
        <v>0</v>
      </c>
      <c r="BE7" s="60">
        <f t="shared" si="39"/>
        <v>0</v>
      </c>
      <c r="BF7" s="61">
        <f t="shared" si="40"/>
        <v>0</v>
      </c>
      <c r="BG7" s="62">
        <f t="shared" si="41"/>
        <v>0</v>
      </c>
      <c r="BH7" s="63">
        <f t="shared" si="42"/>
        <v>0</v>
      </c>
      <c r="BI7" s="64">
        <f t="shared" si="43"/>
        <v>0</v>
      </c>
      <c r="BJ7" s="58"/>
      <c r="BK7" s="59">
        <f t="shared" si="44"/>
        <v>0</v>
      </c>
      <c r="BL7" s="60">
        <f t="shared" si="45"/>
        <v>0</v>
      </c>
      <c r="BM7" s="61">
        <f t="shared" si="46"/>
        <v>0</v>
      </c>
      <c r="BN7" s="62">
        <f t="shared" si="47"/>
        <v>0</v>
      </c>
      <c r="BO7" s="63">
        <f t="shared" si="48"/>
        <v>0</v>
      </c>
      <c r="BP7" s="64">
        <f t="shared" si="49"/>
        <v>0</v>
      </c>
      <c r="BQ7" s="58"/>
      <c r="BR7" s="59">
        <f t="shared" si="50"/>
        <v>0</v>
      </c>
      <c r="BS7" s="60">
        <f t="shared" si="51"/>
        <v>0</v>
      </c>
      <c r="BT7" s="61">
        <f t="shared" si="52"/>
        <v>0</v>
      </c>
      <c r="BU7" s="62">
        <f t="shared" si="53"/>
        <v>0</v>
      </c>
      <c r="BV7" s="63">
        <f t="shared" si="54"/>
        <v>0</v>
      </c>
      <c r="BW7" s="64">
        <f t="shared" si="55"/>
        <v>0</v>
      </c>
      <c r="BX7" s="58"/>
      <c r="BY7" s="59">
        <f t="shared" si="56"/>
        <v>0</v>
      </c>
      <c r="BZ7" s="60">
        <f t="shared" si="57"/>
        <v>0</v>
      </c>
      <c r="CA7" s="61">
        <f t="shared" si="58"/>
        <v>0</v>
      </c>
      <c r="CB7" s="62">
        <f t="shared" si="59"/>
        <v>0</v>
      </c>
      <c r="CC7" s="63">
        <f t="shared" si="60"/>
        <v>0</v>
      </c>
      <c r="CD7" s="64">
        <f t="shared" si="61"/>
        <v>0</v>
      </c>
      <c r="CE7" s="58"/>
      <c r="CF7" s="59">
        <f t="shared" si="62"/>
        <v>0</v>
      </c>
      <c r="CG7" s="60">
        <f t="shared" si="63"/>
        <v>0</v>
      </c>
      <c r="CH7" s="61">
        <f t="shared" si="64"/>
        <v>0</v>
      </c>
      <c r="CI7" s="62">
        <f t="shared" si="65"/>
        <v>0</v>
      </c>
      <c r="CJ7" s="63">
        <f t="shared" si="66"/>
        <v>0</v>
      </c>
      <c r="CK7" s="64">
        <f t="shared" si="67"/>
        <v>0</v>
      </c>
      <c r="CL7" s="58"/>
      <c r="CM7" s="59">
        <f t="shared" si="68"/>
        <v>0</v>
      </c>
      <c r="CN7" s="60">
        <f t="shared" si="69"/>
        <v>0</v>
      </c>
      <c r="CO7" s="61">
        <f t="shared" si="70"/>
        <v>0</v>
      </c>
      <c r="CP7" s="62">
        <f t="shared" si="71"/>
        <v>0</v>
      </c>
      <c r="CQ7" s="63">
        <f t="shared" si="72"/>
        <v>0</v>
      </c>
      <c r="CR7" s="64">
        <f t="shared" si="73"/>
        <v>0</v>
      </c>
      <c r="CS7" s="58"/>
      <c r="CT7" s="59">
        <f t="shared" si="74"/>
        <v>0</v>
      </c>
      <c r="CU7" s="60">
        <f t="shared" si="75"/>
        <v>0</v>
      </c>
      <c r="CV7" s="61">
        <f t="shared" si="76"/>
        <v>0</v>
      </c>
      <c r="CW7" s="62">
        <f t="shared" si="77"/>
        <v>0</v>
      </c>
      <c r="CX7" s="63">
        <f t="shared" si="78"/>
        <v>0</v>
      </c>
      <c r="CY7" s="64">
        <f t="shared" si="79"/>
        <v>0</v>
      </c>
      <c r="CZ7" s="58"/>
      <c r="DA7" s="59">
        <f t="shared" si="80"/>
        <v>0</v>
      </c>
      <c r="DB7" s="60">
        <f t="shared" si="81"/>
        <v>0</v>
      </c>
      <c r="DC7" s="61">
        <f t="shared" si="82"/>
        <v>0</v>
      </c>
      <c r="DD7" s="62">
        <f t="shared" si="83"/>
        <v>0</v>
      </c>
      <c r="DE7" s="63">
        <f t="shared" si="84"/>
        <v>0</v>
      </c>
      <c r="DF7" s="64">
        <f t="shared" si="85"/>
        <v>0</v>
      </c>
      <c r="DG7" s="58"/>
      <c r="DH7" s="59">
        <f t="shared" si="86"/>
        <v>0</v>
      </c>
      <c r="DI7" s="60">
        <f t="shared" si="87"/>
        <v>0</v>
      </c>
      <c r="DJ7" s="61">
        <f t="shared" si="88"/>
        <v>0</v>
      </c>
      <c r="DK7" s="62">
        <f t="shared" si="89"/>
        <v>0</v>
      </c>
      <c r="DL7" s="63">
        <f t="shared" si="90"/>
        <v>0</v>
      </c>
      <c r="DM7" s="64">
        <f t="shared" si="91"/>
        <v>0</v>
      </c>
      <c r="DN7" s="58"/>
      <c r="DO7" s="59">
        <f t="shared" si="92"/>
        <v>0</v>
      </c>
      <c r="DP7" s="60">
        <f t="shared" si="93"/>
        <v>0</v>
      </c>
      <c r="DQ7" s="61">
        <f t="shared" si="94"/>
        <v>0</v>
      </c>
      <c r="DR7" s="62">
        <f t="shared" si="95"/>
        <v>0</v>
      </c>
      <c r="DS7" s="63">
        <f t="shared" si="96"/>
        <v>0</v>
      </c>
      <c r="DT7" s="64">
        <f t="shared" si="97"/>
        <v>0</v>
      </c>
      <c r="DU7" s="58"/>
      <c r="DV7" s="59">
        <f t="shared" si="98"/>
        <v>0</v>
      </c>
      <c r="DW7" s="60">
        <f t="shared" si="99"/>
        <v>0</v>
      </c>
      <c r="DX7" s="61">
        <f t="shared" si="100"/>
        <v>0</v>
      </c>
      <c r="DY7" s="62">
        <f t="shared" si="101"/>
        <v>0</v>
      </c>
      <c r="DZ7" s="63">
        <f t="shared" si="102"/>
        <v>0</v>
      </c>
      <c r="EA7" s="64">
        <f t="shared" si="103"/>
        <v>0</v>
      </c>
      <c r="EB7" s="58"/>
      <c r="EC7" s="59">
        <f t="shared" si="104"/>
        <v>0</v>
      </c>
      <c r="ED7" s="60">
        <f t="shared" si="105"/>
        <v>0</v>
      </c>
      <c r="EE7" s="61">
        <f t="shared" si="106"/>
        <v>0</v>
      </c>
      <c r="EF7" s="62">
        <f t="shared" si="107"/>
        <v>0</v>
      </c>
      <c r="EG7" s="63">
        <f t="shared" si="108"/>
        <v>0</v>
      </c>
      <c r="EH7" s="64"/>
      <c r="EI7" s="58"/>
      <c r="EJ7" s="59">
        <f t="shared" si="109"/>
        <v>0</v>
      </c>
      <c r="EK7" s="60">
        <f t="shared" si="110"/>
        <v>0</v>
      </c>
      <c r="EL7" s="61">
        <f t="shared" si="111"/>
        <v>0</v>
      </c>
      <c r="EM7" s="62">
        <f t="shared" si="112"/>
        <v>0</v>
      </c>
      <c r="EN7" s="63">
        <f t="shared" si="113"/>
        <v>0</v>
      </c>
      <c r="EO7" s="64">
        <f t="shared" si="114"/>
        <v>0</v>
      </c>
      <c r="EP7" s="65"/>
      <c r="EQ7" s="66">
        <f t="shared" si="115"/>
        <v>18.998999999999999</v>
      </c>
      <c r="ER7" s="47">
        <f t="shared" ref="ER7:ER12" si="125">COUNT(F7,M7,T7,AA7,AH6,AO7,AV7,BC7,BJ7,BQ7,BX7,CE7,CL7,CS7,CZ7,DG7,DN7,DU7,EB7,EI7)*3</f>
        <v>15</v>
      </c>
      <c r="ES7" s="67">
        <f t="shared" si="116"/>
        <v>56.997</v>
      </c>
      <c r="ET7" s="68">
        <f t="shared" si="117"/>
        <v>3.8</v>
      </c>
      <c r="EU7" s="47">
        <f t="shared" si="118"/>
        <v>0</v>
      </c>
      <c r="EV7" s="47" t="str">
        <f t="shared" si="119"/>
        <v>A-</v>
      </c>
      <c r="EW7" s="48" t="str">
        <f t="shared" si="120"/>
        <v>A-</v>
      </c>
      <c r="EX7" s="69"/>
      <c r="EY7" s="70"/>
      <c r="EZ7" s="71"/>
      <c r="FA7" s="52"/>
      <c r="FB7" s="72"/>
    </row>
    <row r="8" spans="1:158" ht="50.1" customHeight="1">
      <c r="A8" s="53">
        <v>3</v>
      </c>
      <c r="B8" s="139" t="s">
        <v>16</v>
      </c>
      <c r="C8" s="138">
        <v>17205132</v>
      </c>
      <c r="D8" s="261" t="s">
        <v>319</v>
      </c>
      <c r="E8" s="57"/>
      <c r="F8" s="310">
        <v>85</v>
      </c>
      <c r="G8" s="311">
        <f t="shared" si="0"/>
        <v>0</v>
      </c>
      <c r="H8" s="311">
        <f t="shared" si="1"/>
        <v>3.6659999999999999</v>
      </c>
      <c r="I8" s="312">
        <f t="shared" si="2"/>
        <v>3.6659999999999999</v>
      </c>
      <c r="J8" s="311">
        <f t="shared" si="3"/>
        <v>0</v>
      </c>
      <c r="K8" s="311" t="str">
        <f t="shared" si="4"/>
        <v>A-</v>
      </c>
      <c r="L8" s="313" t="str">
        <f t="shared" si="5"/>
        <v>A-</v>
      </c>
      <c r="M8" s="310">
        <v>95</v>
      </c>
      <c r="N8" s="311">
        <f t="shared" si="6"/>
        <v>0</v>
      </c>
      <c r="O8" s="311">
        <f t="shared" si="7"/>
        <v>4</v>
      </c>
      <c r="P8" s="312">
        <f t="shared" si="8"/>
        <v>4</v>
      </c>
      <c r="Q8" s="311">
        <f t="shared" si="9"/>
        <v>0</v>
      </c>
      <c r="R8" s="311" t="str">
        <f t="shared" si="10"/>
        <v>A</v>
      </c>
      <c r="S8" s="313" t="str">
        <f t="shared" si="11"/>
        <v>A</v>
      </c>
      <c r="T8" s="310">
        <v>95</v>
      </c>
      <c r="U8" s="311">
        <f t="shared" si="12"/>
        <v>0</v>
      </c>
      <c r="V8" s="311">
        <f t="shared" si="13"/>
        <v>4</v>
      </c>
      <c r="W8" s="312">
        <f t="shared" si="14"/>
        <v>4</v>
      </c>
      <c r="X8" s="311">
        <f t="shared" si="15"/>
        <v>0</v>
      </c>
      <c r="Y8" s="311" t="str">
        <f t="shared" si="16"/>
        <v>A</v>
      </c>
      <c r="Z8" s="313" t="str">
        <f t="shared" si="17"/>
        <v>A</v>
      </c>
      <c r="AA8" s="310">
        <v>79</v>
      </c>
      <c r="AB8" s="311">
        <f t="shared" si="18"/>
        <v>0</v>
      </c>
      <c r="AC8" s="311">
        <f t="shared" si="19"/>
        <v>3</v>
      </c>
      <c r="AD8" s="312">
        <f t="shared" si="20"/>
        <v>3</v>
      </c>
      <c r="AE8" s="311">
        <f t="shared" si="21"/>
        <v>0</v>
      </c>
      <c r="AF8" s="311" t="str">
        <f t="shared" si="22"/>
        <v>B</v>
      </c>
      <c r="AG8" s="313" t="str">
        <f t="shared" si="23"/>
        <v>B</v>
      </c>
      <c r="AH8" s="310">
        <v>81</v>
      </c>
      <c r="AI8" s="311">
        <f t="shared" si="121"/>
        <v>0</v>
      </c>
      <c r="AJ8" s="311">
        <f t="shared" si="122"/>
        <v>3.6659999999999999</v>
      </c>
      <c r="AK8" s="312">
        <f t="shared" si="24"/>
        <v>3.6659999999999999</v>
      </c>
      <c r="AL8" s="311">
        <f t="shared" si="123"/>
        <v>0</v>
      </c>
      <c r="AM8" s="311" t="str">
        <f t="shared" si="124"/>
        <v>A-</v>
      </c>
      <c r="AN8" s="313" t="str">
        <f>AK10:AN10</f>
        <v>B+</v>
      </c>
      <c r="AO8" s="58"/>
      <c r="AP8" s="59">
        <f t="shared" si="26"/>
        <v>0</v>
      </c>
      <c r="AQ8" s="60">
        <f t="shared" si="27"/>
        <v>0</v>
      </c>
      <c r="AR8" s="61">
        <f t="shared" si="28"/>
        <v>0</v>
      </c>
      <c r="AS8" s="62">
        <f t="shared" si="29"/>
        <v>0</v>
      </c>
      <c r="AT8" s="63">
        <f t="shared" si="30"/>
        <v>0</v>
      </c>
      <c r="AU8" s="64">
        <f t="shared" si="31"/>
        <v>0</v>
      </c>
      <c r="AV8" s="58"/>
      <c r="AW8" s="59">
        <f t="shared" si="32"/>
        <v>0</v>
      </c>
      <c r="AX8" s="60">
        <f t="shared" si="33"/>
        <v>0</v>
      </c>
      <c r="AY8" s="61">
        <f t="shared" si="34"/>
        <v>0</v>
      </c>
      <c r="AZ8" s="62">
        <f t="shared" si="35"/>
        <v>0</v>
      </c>
      <c r="BA8" s="63">
        <f t="shared" si="36"/>
        <v>0</v>
      </c>
      <c r="BB8" s="64">
        <f t="shared" si="37"/>
        <v>0</v>
      </c>
      <c r="BC8" s="58"/>
      <c r="BD8" s="59">
        <f t="shared" si="38"/>
        <v>0</v>
      </c>
      <c r="BE8" s="60">
        <f t="shared" si="39"/>
        <v>0</v>
      </c>
      <c r="BF8" s="61">
        <f t="shared" si="40"/>
        <v>0</v>
      </c>
      <c r="BG8" s="62">
        <f t="shared" si="41"/>
        <v>0</v>
      </c>
      <c r="BH8" s="63">
        <f t="shared" si="42"/>
        <v>0</v>
      </c>
      <c r="BI8" s="64">
        <f t="shared" si="43"/>
        <v>0</v>
      </c>
      <c r="BJ8" s="58"/>
      <c r="BK8" s="59">
        <f t="shared" si="44"/>
        <v>0</v>
      </c>
      <c r="BL8" s="60">
        <f t="shared" si="45"/>
        <v>0</v>
      </c>
      <c r="BM8" s="61">
        <f t="shared" si="46"/>
        <v>0</v>
      </c>
      <c r="BN8" s="62">
        <f t="shared" si="47"/>
        <v>0</v>
      </c>
      <c r="BO8" s="63">
        <f t="shared" si="48"/>
        <v>0</v>
      </c>
      <c r="BP8" s="64">
        <f t="shared" si="49"/>
        <v>0</v>
      </c>
      <c r="BQ8" s="58"/>
      <c r="BR8" s="59">
        <f t="shared" si="50"/>
        <v>0</v>
      </c>
      <c r="BS8" s="60">
        <f t="shared" si="51"/>
        <v>0</v>
      </c>
      <c r="BT8" s="61">
        <f t="shared" si="52"/>
        <v>0</v>
      </c>
      <c r="BU8" s="62">
        <f t="shared" si="53"/>
        <v>0</v>
      </c>
      <c r="BV8" s="63">
        <f t="shared" si="54"/>
        <v>0</v>
      </c>
      <c r="BW8" s="64">
        <f t="shared" si="55"/>
        <v>0</v>
      </c>
      <c r="BX8" s="58"/>
      <c r="BY8" s="59">
        <f t="shared" si="56"/>
        <v>0</v>
      </c>
      <c r="BZ8" s="60">
        <f t="shared" si="57"/>
        <v>0</v>
      </c>
      <c r="CA8" s="61">
        <f t="shared" si="58"/>
        <v>0</v>
      </c>
      <c r="CB8" s="62">
        <f t="shared" si="59"/>
        <v>0</v>
      </c>
      <c r="CC8" s="63">
        <f t="shared" si="60"/>
        <v>0</v>
      </c>
      <c r="CD8" s="64">
        <f t="shared" si="61"/>
        <v>0</v>
      </c>
      <c r="CE8" s="58"/>
      <c r="CF8" s="59">
        <f t="shared" si="62"/>
        <v>0</v>
      </c>
      <c r="CG8" s="60">
        <f t="shared" si="63"/>
        <v>0</v>
      </c>
      <c r="CH8" s="61">
        <f t="shared" si="64"/>
        <v>0</v>
      </c>
      <c r="CI8" s="62">
        <f t="shared" si="65"/>
        <v>0</v>
      </c>
      <c r="CJ8" s="63">
        <f t="shared" si="66"/>
        <v>0</v>
      </c>
      <c r="CK8" s="64">
        <f t="shared" si="67"/>
        <v>0</v>
      </c>
      <c r="CL8" s="58"/>
      <c r="CM8" s="59">
        <f t="shared" si="68"/>
        <v>0</v>
      </c>
      <c r="CN8" s="60">
        <f t="shared" si="69"/>
        <v>0</v>
      </c>
      <c r="CO8" s="61">
        <f t="shared" si="70"/>
        <v>0</v>
      </c>
      <c r="CP8" s="62">
        <f t="shared" si="71"/>
        <v>0</v>
      </c>
      <c r="CQ8" s="63">
        <f t="shared" si="72"/>
        <v>0</v>
      </c>
      <c r="CR8" s="64">
        <f t="shared" si="73"/>
        <v>0</v>
      </c>
      <c r="CS8" s="58"/>
      <c r="CT8" s="59">
        <f t="shared" si="74"/>
        <v>0</v>
      </c>
      <c r="CU8" s="60">
        <f t="shared" si="75"/>
        <v>0</v>
      </c>
      <c r="CV8" s="61">
        <f t="shared" si="76"/>
        <v>0</v>
      </c>
      <c r="CW8" s="62">
        <f t="shared" si="77"/>
        <v>0</v>
      </c>
      <c r="CX8" s="63">
        <f t="shared" si="78"/>
        <v>0</v>
      </c>
      <c r="CY8" s="64">
        <f t="shared" si="79"/>
        <v>0</v>
      </c>
      <c r="CZ8" s="58"/>
      <c r="DA8" s="59">
        <f t="shared" si="80"/>
        <v>0</v>
      </c>
      <c r="DB8" s="60">
        <f t="shared" si="81"/>
        <v>0</v>
      </c>
      <c r="DC8" s="61">
        <f t="shared" si="82"/>
        <v>0</v>
      </c>
      <c r="DD8" s="62">
        <f t="shared" si="83"/>
        <v>0</v>
      </c>
      <c r="DE8" s="63">
        <f t="shared" si="84"/>
        <v>0</v>
      </c>
      <c r="DF8" s="64">
        <f t="shared" si="85"/>
        <v>0</v>
      </c>
      <c r="DG8" s="58"/>
      <c r="DH8" s="59">
        <f t="shared" si="86"/>
        <v>0</v>
      </c>
      <c r="DI8" s="60">
        <f t="shared" si="87"/>
        <v>0</v>
      </c>
      <c r="DJ8" s="61">
        <f t="shared" si="88"/>
        <v>0</v>
      </c>
      <c r="DK8" s="62">
        <f t="shared" si="89"/>
        <v>0</v>
      </c>
      <c r="DL8" s="63">
        <f t="shared" si="90"/>
        <v>0</v>
      </c>
      <c r="DM8" s="64">
        <f t="shared" si="91"/>
        <v>0</v>
      </c>
      <c r="DN8" s="58"/>
      <c r="DO8" s="59">
        <f t="shared" si="92"/>
        <v>0</v>
      </c>
      <c r="DP8" s="60">
        <f t="shared" si="93"/>
        <v>0</v>
      </c>
      <c r="DQ8" s="61">
        <f t="shared" si="94"/>
        <v>0</v>
      </c>
      <c r="DR8" s="62">
        <f t="shared" si="95"/>
        <v>0</v>
      </c>
      <c r="DS8" s="63">
        <f t="shared" si="96"/>
        <v>0</v>
      </c>
      <c r="DT8" s="64">
        <f t="shared" si="97"/>
        <v>0</v>
      </c>
      <c r="DU8" s="58"/>
      <c r="DV8" s="59">
        <f t="shared" si="98"/>
        <v>0</v>
      </c>
      <c r="DW8" s="60">
        <f t="shared" si="99"/>
        <v>0</v>
      </c>
      <c r="DX8" s="61">
        <f t="shared" si="100"/>
        <v>0</v>
      </c>
      <c r="DY8" s="62">
        <f t="shared" si="101"/>
        <v>0</v>
      </c>
      <c r="DZ8" s="63">
        <f t="shared" si="102"/>
        <v>0</v>
      </c>
      <c r="EA8" s="64">
        <f t="shared" si="103"/>
        <v>0</v>
      </c>
      <c r="EB8" s="58"/>
      <c r="EC8" s="59">
        <f t="shared" si="104"/>
        <v>0</v>
      </c>
      <c r="ED8" s="60">
        <f t="shared" si="105"/>
        <v>0</v>
      </c>
      <c r="EE8" s="61">
        <f t="shared" si="106"/>
        <v>0</v>
      </c>
      <c r="EF8" s="62">
        <f t="shared" si="107"/>
        <v>0</v>
      </c>
      <c r="EG8" s="63">
        <f t="shared" si="108"/>
        <v>0</v>
      </c>
      <c r="EH8" s="64"/>
      <c r="EI8" s="58"/>
      <c r="EJ8" s="59">
        <f t="shared" si="109"/>
        <v>0</v>
      </c>
      <c r="EK8" s="60">
        <f t="shared" si="110"/>
        <v>0</v>
      </c>
      <c r="EL8" s="61">
        <f t="shared" si="111"/>
        <v>0</v>
      </c>
      <c r="EM8" s="62">
        <f t="shared" si="112"/>
        <v>0</v>
      </c>
      <c r="EN8" s="63">
        <f t="shared" si="113"/>
        <v>0</v>
      </c>
      <c r="EO8" s="64">
        <f t="shared" si="114"/>
        <v>0</v>
      </c>
      <c r="EP8" s="65"/>
      <c r="EQ8" s="66">
        <f t="shared" si="115"/>
        <v>18.332000000000001</v>
      </c>
      <c r="ER8" s="47">
        <f t="shared" si="125"/>
        <v>15</v>
      </c>
      <c r="ES8" s="67">
        <f t="shared" si="116"/>
        <v>54.995999999999995</v>
      </c>
      <c r="ET8" s="68">
        <f t="shared" si="117"/>
        <v>3.6659999999999999</v>
      </c>
      <c r="EU8" s="47">
        <f t="shared" si="118"/>
        <v>0</v>
      </c>
      <c r="EV8" s="47" t="str">
        <f t="shared" si="119"/>
        <v>A-</v>
      </c>
      <c r="EW8" s="48" t="str">
        <f t="shared" si="120"/>
        <v>A-</v>
      </c>
      <c r="EX8" s="69"/>
      <c r="EY8" s="70"/>
      <c r="EZ8" s="71"/>
      <c r="FA8" s="52"/>
    </row>
    <row r="9" spans="1:158" ht="50.1" customHeight="1">
      <c r="A9" s="53">
        <v>4</v>
      </c>
      <c r="B9" s="139" t="s">
        <v>16</v>
      </c>
      <c r="C9" s="138">
        <v>17205133</v>
      </c>
      <c r="D9" s="261" t="s">
        <v>320</v>
      </c>
      <c r="E9" s="57"/>
      <c r="F9" s="310">
        <v>91</v>
      </c>
      <c r="G9" s="311">
        <f t="shared" si="0"/>
        <v>0</v>
      </c>
      <c r="H9" s="311">
        <f t="shared" si="1"/>
        <v>4</v>
      </c>
      <c r="I9" s="312">
        <f t="shared" si="2"/>
        <v>4</v>
      </c>
      <c r="J9" s="311">
        <f t="shared" si="3"/>
        <v>0</v>
      </c>
      <c r="K9" s="311" t="str">
        <f t="shared" si="4"/>
        <v>A</v>
      </c>
      <c r="L9" s="313" t="str">
        <f t="shared" si="5"/>
        <v>A</v>
      </c>
      <c r="M9" s="310">
        <v>87</v>
      </c>
      <c r="N9" s="311">
        <f t="shared" si="6"/>
        <v>0</v>
      </c>
      <c r="O9" s="311">
        <f t="shared" si="7"/>
        <v>3.6659999999999999</v>
      </c>
      <c r="P9" s="312">
        <f t="shared" si="8"/>
        <v>3.6659999999999999</v>
      </c>
      <c r="Q9" s="311">
        <f t="shared" si="9"/>
        <v>0</v>
      </c>
      <c r="R9" s="311" t="str">
        <f t="shared" si="10"/>
        <v>A-</v>
      </c>
      <c r="S9" s="313" t="str">
        <f t="shared" si="11"/>
        <v>A-</v>
      </c>
      <c r="T9" s="310">
        <v>95</v>
      </c>
      <c r="U9" s="311">
        <f t="shared" si="12"/>
        <v>0</v>
      </c>
      <c r="V9" s="311">
        <f t="shared" si="13"/>
        <v>4</v>
      </c>
      <c r="W9" s="312">
        <f t="shared" si="14"/>
        <v>4</v>
      </c>
      <c r="X9" s="311">
        <f t="shared" si="15"/>
        <v>0</v>
      </c>
      <c r="Y9" s="311" t="str">
        <f t="shared" si="16"/>
        <v>A</v>
      </c>
      <c r="Z9" s="313" t="str">
        <f t="shared" si="17"/>
        <v>A</v>
      </c>
      <c r="AA9" s="310">
        <v>73</v>
      </c>
      <c r="AB9" s="311">
        <f t="shared" si="18"/>
        <v>0</v>
      </c>
      <c r="AC9" s="311">
        <f t="shared" si="19"/>
        <v>2.6659999999999999</v>
      </c>
      <c r="AD9" s="312">
        <f t="shared" si="20"/>
        <v>2.6659999999999999</v>
      </c>
      <c r="AE9" s="311">
        <f t="shared" si="21"/>
        <v>0</v>
      </c>
      <c r="AF9" s="311" t="str">
        <f t="shared" si="22"/>
        <v>B-</v>
      </c>
      <c r="AG9" s="313" t="str">
        <f t="shared" si="23"/>
        <v>B-</v>
      </c>
      <c r="AH9" s="310">
        <v>80</v>
      </c>
      <c r="AI9" s="311">
        <f t="shared" si="121"/>
        <v>0</v>
      </c>
      <c r="AJ9" s="311">
        <f t="shared" si="122"/>
        <v>3.3330000000000002</v>
      </c>
      <c r="AK9" s="312">
        <f t="shared" si="24"/>
        <v>3.3330000000000002</v>
      </c>
      <c r="AL9" s="311">
        <f t="shared" si="123"/>
        <v>0</v>
      </c>
      <c r="AM9" s="311" t="str">
        <f t="shared" si="124"/>
        <v>B+</v>
      </c>
      <c r="AN9" s="313" t="str">
        <f t="shared" si="25"/>
        <v>B+</v>
      </c>
      <c r="AO9" s="58"/>
      <c r="AP9" s="59">
        <f t="shared" si="26"/>
        <v>0</v>
      </c>
      <c r="AQ9" s="60">
        <f t="shared" si="27"/>
        <v>0</v>
      </c>
      <c r="AR9" s="61">
        <f t="shared" si="28"/>
        <v>0</v>
      </c>
      <c r="AS9" s="62">
        <f t="shared" si="29"/>
        <v>0</v>
      </c>
      <c r="AT9" s="63">
        <f t="shared" si="30"/>
        <v>0</v>
      </c>
      <c r="AU9" s="64">
        <f t="shared" si="31"/>
        <v>0</v>
      </c>
      <c r="AV9" s="58"/>
      <c r="AW9" s="59">
        <f t="shared" si="32"/>
        <v>0</v>
      </c>
      <c r="AX9" s="60">
        <f t="shared" si="33"/>
        <v>0</v>
      </c>
      <c r="AY9" s="61">
        <f t="shared" si="34"/>
        <v>0</v>
      </c>
      <c r="AZ9" s="62">
        <f t="shared" si="35"/>
        <v>0</v>
      </c>
      <c r="BA9" s="63">
        <f t="shared" si="36"/>
        <v>0</v>
      </c>
      <c r="BB9" s="64">
        <f t="shared" si="37"/>
        <v>0</v>
      </c>
      <c r="BC9" s="58"/>
      <c r="BD9" s="59">
        <f t="shared" si="38"/>
        <v>0</v>
      </c>
      <c r="BE9" s="60">
        <f t="shared" si="39"/>
        <v>0</v>
      </c>
      <c r="BF9" s="61">
        <f t="shared" si="40"/>
        <v>0</v>
      </c>
      <c r="BG9" s="62">
        <f t="shared" si="41"/>
        <v>0</v>
      </c>
      <c r="BH9" s="63">
        <f t="shared" si="42"/>
        <v>0</v>
      </c>
      <c r="BI9" s="64">
        <f t="shared" si="43"/>
        <v>0</v>
      </c>
      <c r="BJ9" s="58"/>
      <c r="BK9" s="59">
        <f t="shared" si="44"/>
        <v>0</v>
      </c>
      <c r="BL9" s="60">
        <f t="shared" si="45"/>
        <v>0</v>
      </c>
      <c r="BM9" s="61">
        <f t="shared" si="46"/>
        <v>0</v>
      </c>
      <c r="BN9" s="62">
        <f t="shared" si="47"/>
        <v>0</v>
      </c>
      <c r="BO9" s="63">
        <f t="shared" si="48"/>
        <v>0</v>
      </c>
      <c r="BP9" s="64">
        <f t="shared" si="49"/>
        <v>0</v>
      </c>
      <c r="BQ9" s="58"/>
      <c r="BR9" s="59">
        <f t="shared" si="50"/>
        <v>0</v>
      </c>
      <c r="BS9" s="60">
        <f t="shared" si="51"/>
        <v>0</v>
      </c>
      <c r="BT9" s="61">
        <f t="shared" si="52"/>
        <v>0</v>
      </c>
      <c r="BU9" s="62">
        <f t="shared" si="53"/>
        <v>0</v>
      </c>
      <c r="BV9" s="63">
        <f t="shared" si="54"/>
        <v>0</v>
      </c>
      <c r="BW9" s="64">
        <f t="shared" si="55"/>
        <v>0</v>
      </c>
      <c r="BX9" s="58"/>
      <c r="BY9" s="59">
        <f t="shared" si="56"/>
        <v>0</v>
      </c>
      <c r="BZ9" s="60">
        <f t="shared" si="57"/>
        <v>0</v>
      </c>
      <c r="CA9" s="61">
        <f t="shared" si="58"/>
        <v>0</v>
      </c>
      <c r="CB9" s="62">
        <f t="shared" si="59"/>
        <v>0</v>
      </c>
      <c r="CC9" s="63">
        <f t="shared" si="60"/>
        <v>0</v>
      </c>
      <c r="CD9" s="64">
        <f t="shared" si="61"/>
        <v>0</v>
      </c>
      <c r="CE9" s="58"/>
      <c r="CF9" s="59">
        <f t="shared" si="62"/>
        <v>0</v>
      </c>
      <c r="CG9" s="60">
        <f t="shared" si="63"/>
        <v>0</v>
      </c>
      <c r="CH9" s="61">
        <f t="shared" si="64"/>
        <v>0</v>
      </c>
      <c r="CI9" s="62">
        <f t="shared" si="65"/>
        <v>0</v>
      </c>
      <c r="CJ9" s="63">
        <f t="shared" si="66"/>
        <v>0</v>
      </c>
      <c r="CK9" s="64">
        <f t="shared" si="67"/>
        <v>0</v>
      </c>
      <c r="CL9" s="58"/>
      <c r="CM9" s="59">
        <f t="shared" si="68"/>
        <v>0</v>
      </c>
      <c r="CN9" s="60">
        <f t="shared" si="69"/>
        <v>0</v>
      </c>
      <c r="CO9" s="61">
        <f t="shared" si="70"/>
        <v>0</v>
      </c>
      <c r="CP9" s="62">
        <f t="shared" si="71"/>
        <v>0</v>
      </c>
      <c r="CQ9" s="63">
        <f t="shared" si="72"/>
        <v>0</v>
      </c>
      <c r="CR9" s="64">
        <f t="shared" si="73"/>
        <v>0</v>
      </c>
      <c r="CS9" s="58"/>
      <c r="CT9" s="59">
        <f t="shared" si="74"/>
        <v>0</v>
      </c>
      <c r="CU9" s="60">
        <f t="shared" si="75"/>
        <v>0</v>
      </c>
      <c r="CV9" s="61">
        <f t="shared" si="76"/>
        <v>0</v>
      </c>
      <c r="CW9" s="62">
        <f t="shared" si="77"/>
        <v>0</v>
      </c>
      <c r="CX9" s="63">
        <f t="shared" si="78"/>
        <v>0</v>
      </c>
      <c r="CY9" s="64">
        <f t="shared" si="79"/>
        <v>0</v>
      </c>
      <c r="CZ9" s="58"/>
      <c r="DA9" s="59">
        <f t="shared" si="80"/>
        <v>0</v>
      </c>
      <c r="DB9" s="60">
        <f t="shared" si="81"/>
        <v>0</v>
      </c>
      <c r="DC9" s="61">
        <f t="shared" si="82"/>
        <v>0</v>
      </c>
      <c r="DD9" s="62">
        <f t="shared" si="83"/>
        <v>0</v>
      </c>
      <c r="DE9" s="63">
        <f t="shared" si="84"/>
        <v>0</v>
      </c>
      <c r="DF9" s="64">
        <f t="shared" si="85"/>
        <v>0</v>
      </c>
      <c r="DG9" s="58"/>
      <c r="DH9" s="59">
        <f t="shared" si="86"/>
        <v>0</v>
      </c>
      <c r="DI9" s="60">
        <f t="shared" si="87"/>
        <v>0</v>
      </c>
      <c r="DJ9" s="61">
        <f t="shared" si="88"/>
        <v>0</v>
      </c>
      <c r="DK9" s="62">
        <f t="shared" si="89"/>
        <v>0</v>
      </c>
      <c r="DL9" s="63">
        <f t="shared" si="90"/>
        <v>0</v>
      </c>
      <c r="DM9" s="64">
        <f t="shared" si="91"/>
        <v>0</v>
      </c>
      <c r="DN9" s="58"/>
      <c r="DO9" s="59">
        <f t="shared" si="92"/>
        <v>0</v>
      </c>
      <c r="DP9" s="60">
        <f t="shared" si="93"/>
        <v>0</v>
      </c>
      <c r="DQ9" s="61">
        <f t="shared" si="94"/>
        <v>0</v>
      </c>
      <c r="DR9" s="62">
        <f t="shared" si="95"/>
        <v>0</v>
      </c>
      <c r="DS9" s="63">
        <f t="shared" si="96"/>
        <v>0</v>
      </c>
      <c r="DT9" s="64">
        <f t="shared" si="97"/>
        <v>0</v>
      </c>
      <c r="DU9" s="58"/>
      <c r="DV9" s="59">
        <f t="shared" si="98"/>
        <v>0</v>
      </c>
      <c r="DW9" s="60">
        <f t="shared" si="99"/>
        <v>0</v>
      </c>
      <c r="DX9" s="61">
        <f t="shared" si="100"/>
        <v>0</v>
      </c>
      <c r="DY9" s="62">
        <f t="shared" si="101"/>
        <v>0</v>
      </c>
      <c r="DZ9" s="63">
        <f t="shared" si="102"/>
        <v>0</v>
      </c>
      <c r="EA9" s="64">
        <f t="shared" si="103"/>
        <v>0</v>
      </c>
      <c r="EB9" s="58"/>
      <c r="EC9" s="59">
        <f t="shared" si="104"/>
        <v>0</v>
      </c>
      <c r="ED9" s="60">
        <f t="shared" si="105"/>
        <v>0</v>
      </c>
      <c r="EE9" s="61">
        <f t="shared" si="106"/>
        <v>0</v>
      </c>
      <c r="EF9" s="62">
        <f t="shared" si="107"/>
        <v>0</v>
      </c>
      <c r="EG9" s="63">
        <f t="shared" si="108"/>
        <v>0</v>
      </c>
      <c r="EH9" s="64"/>
      <c r="EI9" s="58"/>
      <c r="EJ9" s="59">
        <f t="shared" si="109"/>
        <v>0</v>
      </c>
      <c r="EK9" s="60">
        <f t="shared" si="110"/>
        <v>0</v>
      </c>
      <c r="EL9" s="61">
        <f t="shared" si="111"/>
        <v>0</v>
      </c>
      <c r="EM9" s="62">
        <f t="shared" si="112"/>
        <v>0</v>
      </c>
      <c r="EN9" s="63">
        <f t="shared" si="113"/>
        <v>0</v>
      </c>
      <c r="EO9" s="64">
        <f t="shared" si="114"/>
        <v>0</v>
      </c>
      <c r="EP9" s="65"/>
      <c r="EQ9" s="66">
        <f t="shared" si="115"/>
        <v>17.664999999999999</v>
      </c>
      <c r="ER9" s="47">
        <f t="shared" si="125"/>
        <v>15</v>
      </c>
      <c r="ES9" s="67">
        <f t="shared" si="116"/>
        <v>52.994999999999997</v>
      </c>
      <c r="ET9" s="68">
        <f t="shared" si="117"/>
        <v>3.5329999999999999</v>
      </c>
      <c r="EU9" s="47">
        <f t="shared" si="118"/>
        <v>0</v>
      </c>
      <c r="EV9" s="47" t="str">
        <f t="shared" si="119"/>
        <v>B+</v>
      </c>
      <c r="EW9" s="48" t="str">
        <f t="shared" si="120"/>
        <v>B+</v>
      </c>
      <c r="EX9" s="69"/>
      <c r="EY9" s="70"/>
      <c r="EZ9" s="71"/>
      <c r="FA9" s="52"/>
    </row>
    <row r="10" spans="1:158" ht="50.1" customHeight="1">
      <c r="A10" s="53">
        <v>5</v>
      </c>
      <c r="B10" s="139" t="s">
        <v>16</v>
      </c>
      <c r="C10" s="138">
        <v>17205134</v>
      </c>
      <c r="D10" s="261" t="s">
        <v>321</v>
      </c>
      <c r="E10" s="57"/>
      <c r="F10" s="310">
        <v>92</v>
      </c>
      <c r="G10" s="311">
        <f t="shared" si="0"/>
        <v>0</v>
      </c>
      <c r="H10" s="311">
        <f t="shared" si="1"/>
        <v>4</v>
      </c>
      <c r="I10" s="312">
        <f t="shared" si="2"/>
        <v>4</v>
      </c>
      <c r="J10" s="311">
        <f t="shared" si="3"/>
        <v>0</v>
      </c>
      <c r="K10" s="311" t="str">
        <f t="shared" si="4"/>
        <v>A</v>
      </c>
      <c r="L10" s="313" t="str">
        <f t="shared" si="5"/>
        <v>A</v>
      </c>
      <c r="M10" s="310">
        <v>94</v>
      </c>
      <c r="N10" s="311">
        <f t="shared" si="6"/>
        <v>0</v>
      </c>
      <c r="O10" s="311">
        <f t="shared" si="7"/>
        <v>4</v>
      </c>
      <c r="P10" s="312">
        <f t="shared" si="8"/>
        <v>4</v>
      </c>
      <c r="Q10" s="311">
        <f t="shared" si="9"/>
        <v>0</v>
      </c>
      <c r="R10" s="311" t="str">
        <f t="shared" si="10"/>
        <v>A</v>
      </c>
      <c r="S10" s="313" t="str">
        <f t="shared" si="11"/>
        <v>A</v>
      </c>
      <c r="T10" s="310">
        <v>95</v>
      </c>
      <c r="U10" s="311">
        <f t="shared" si="12"/>
        <v>0</v>
      </c>
      <c r="V10" s="311">
        <f t="shared" si="13"/>
        <v>4</v>
      </c>
      <c r="W10" s="312">
        <f t="shared" si="14"/>
        <v>4</v>
      </c>
      <c r="X10" s="311">
        <f t="shared" si="15"/>
        <v>0</v>
      </c>
      <c r="Y10" s="311" t="str">
        <f t="shared" si="16"/>
        <v>A</v>
      </c>
      <c r="Z10" s="313" t="str">
        <f t="shared" si="17"/>
        <v>A</v>
      </c>
      <c r="AA10" s="310">
        <v>86</v>
      </c>
      <c r="AB10" s="311">
        <f t="shared" si="18"/>
        <v>0</v>
      </c>
      <c r="AC10" s="311">
        <f t="shared" si="19"/>
        <v>3.6659999999999999</v>
      </c>
      <c r="AD10" s="312">
        <f t="shared" si="20"/>
        <v>3.6659999999999999</v>
      </c>
      <c r="AE10" s="311">
        <f t="shared" si="21"/>
        <v>0</v>
      </c>
      <c r="AF10" s="311" t="str">
        <f t="shared" si="22"/>
        <v>A-</v>
      </c>
      <c r="AG10" s="313" t="str">
        <f t="shared" si="23"/>
        <v>A-</v>
      </c>
      <c r="AH10" s="310">
        <v>91</v>
      </c>
      <c r="AI10" s="311">
        <f t="shared" si="121"/>
        <v>0</v>
      </c>
      <c r="AJ10" s="311">
        <f t="shared" si="122"/>
        <v>3.3330000000000002</v>
      </c>
      <c r="AK10" s="312">
        <f t="shared" si="24"/>
        <v>3.3330000000000002</v>
      </c>
      <c r="AL10" s="311">
        <f t="shared" si="123"/>
        <v>0</v>
      </c>
      <c r="AM10" s="311" t="str">
        <f t="shared" si="124"/>
        <v>B+</v>
      </c>
      <c r="AN10" s="313" t="str">
        <f t="shared" si="25"/>
        <v>B+</v>
      </c>
      <c r="AO10" s="58"/>
      <c r="AP10" s="59">
        <f t="shared" si="26"/>
        <v>0</v>
      </c>
      <c r="AQ10" s="60">
        <f t="shared" si="27"/>
        <v>0</v>
      </c>
      <c r="AR10" s="61">
        <f t="shared" si="28"/>
        <v>0</v>
      </c>
      <c r="AS10" s="62">
        <f t="shared" si="29"/>
        <v>0</v>
      </c>
      <c r="AT10" s="63">
        <f t="shared" si="30"/>
        <v>0</v>
      </c>
      <c r="AU10" s="64">
        <f t="shared" si="31"/>
        <v>0</v>
      </c>
      <c r="AV10" s="58"/>
      <c r="AW10" s="59">
        <f t="shared" si="32"/>
        <v>0</v>
      </c>
      <c r="AX10" s="60">
        <f t="shared" si="33"/>
        <v>0</v>
      </c>
      <c r="AY10" s="61">
        <f t="shared" si="34"/>
        <v>0</v>
      </c>
      <c r="AZ10" s="62">
        <f t="shared" si="35"/>
        <v>0</v>
      </c>
      <c r="BA10" s="63">
        <f t="shared" si="36"/>
        <v>0</v>
      </c>
      <c r="BB10" s="64">
        <f t="shared" si="37"/>
        <v>0</v>
      </c>
      <c r="BC10" s="58"/>
      <c r="BD10" s="59">
        <f t="shared" si="38"/>
        <v>0</v>
      </c>
      <c r="BE10" s="60">
        <f t="shared" si="39"/>
        <v>0</v>
      </c>
      <c r="BF10" s="61">
        <f t="shared" si="40"/>
        <v>0</v>
      </c>
      <c r="BG10" s="62">
        <f t="shared" si="41"/>
        <v>0</v>
      </c>
      <c r="BH10" s="63">
        <f t="shared" si="42"/>
        <v>0</v>
      </c>
      <c r="BI10" s="64">
        <f t="shared" si="43"/>
        <v>0</v>
      </c>
      <c r="BJ10" s="58"/>
      <c r="BK10" s="59">
        <f t="shared" si="44"/>
        <v>0</v>
      </c>
      <c r="BL10" s="60">
        <f t="shared" si="45"/>
        <v>0</v>
      </c>
      <c r="BM10" s="61">
        <f t="shared" si="46"/>
        <v>0</v>
      </c>
      <c r="BN10" s="62">
        <f t="shared" si="47"/>
        <v>0</v>
      </c>
      <c r="BO10" s="63">
        <f t="shared" si="48"/>
        <v>0</v>
      </c>
      <c r="BP10" s="64">
        <f t="shared" si="49"/>
        <v>0</v>
      </c>
      <c r="BQ10" s="58"/>
      <c r="BR10" s="59">
        <f t="shared" si="50"/>
        <v>0</v>
      </c>
      <c r="BS10" s="60">
        <f t="shared" si="51"/>
        <v>0</v>
      </c>
      <c r="BT10" s="61">
        <f t="shared" si="52"/>
        <v>0</v>
      </c>
      <c r="BU10" s="62">
        <f t="shared" si="53"/>
        <v>0</v>
      </c>
      <c r="BV10" s="63">
        <f t="shared" si="54"/>
        <v>0</v>
      </c>
      <c r="BW10" s="64">
        <f t="shared" si="55"/>
        <v>0</v>
      </c>
      <c r="BX10" s="58"/>
      <c r="BY10" s="59">
        <f t="shared" si="56"/>
        <v>0</v>
      </c>
      <c r="BZ10" s="60">
        <f t="shared" si="57"/>
        <v>0</v>
      </c>
      <c r="CA10" s="61">
        <f t="shared" si="58"/>
        <v>0</v>
      </c>
      <c r="CB10" s="62">
        <f t="shared" si="59"/>
        <v>0</v>
      </c>
      <c r="CC10" s="63">
        <f t="shared" si="60"/>
        <v>0</v>
      </c>
      <c r="CD10" s="64">
        <f t="shared" si="61"/>
        <v>0</v>
      </c>
      <c r="CE10" s="58"/>
      <c r="CF10" s="59">
        <f t="shared" si="62"/>
        <v>0</v>
      </c>
      <c r="CG10" s="60">
        <f t="shared" si="63"/>
        <v>0</v>
      </c>
      <c r="CH10" s="61">
        <f t="shared" si="64"/>
        <v>0</v>
      </c>
      <c r="CI10" s="62">
        <f t="shared" si="65"/>
        <v>0</v>
      </c>
      <c r="CJ10" s="63">
        <f t="shared" si="66"/>
        <v>0</v>
      </c>
      <c r="CK10" s="64">
        <f t="shared" si="67"/>
        <v>0</v>
      </c>
      <c r="CL10" s="58"/>
      <c r="CM10" s="59">
        <f t="shared" si="68"/>
        <v>0</v>
      </c>
      <c r="CN10" s="60">
        <f t="shared" si="69"/>
        <v>0</v>
      </c>
      <c r="CO10" s="61">
        <f t="shared" si="70"/>
        <v>0</v>
      </c>
      <c r="CP10" s="62">
        <f t="shared" si="71"/>
        <v>0</v>
      </c>
      <c r="CQ10" s="63">
        <f t="shared" si="72"/>
        <v>0</v>
      </c>
      <c r="CR10" s="64">
        <f t="shared" si="73"/>
        <v>0</v>
      </c>
      <c r="CS10" s="58"/>
      <c r="CT10" s="59">
        <f t="shared" si="74"/>
        <v>0</v>
      </c>
      <c r="CU10" s="60">
        <f t="shared" si="75"/>
        <v>0</v>
      </c>
      <c r="CV10" s="61">
        <f t="shared" si="76"/>
        <v>0</v>
      </c>
      <c r="CW10" s="62">
        <f t="shared" si="77"/>
        <v>0</v>
      </c>
      <c r="CX10" s="63">
        <f t="shared" si="78"/>
        <v>0</v>
      </c>
      <c r="CY10" s="64">
        <f t="shared" si="79"/>
        <v>0</v>
      </c>
      <c r="CZ10" s="58"/>
      <c r="DA10" s="59">
        <f t="shared" si="80"/>
        <v>0</v>
      </c>
      <c r="DB10" s="60">
        <f t="shared" si="81"/>
        <v>0</v>
      </c>
      <c r="DC10" s="61">
        <f t="shared" si="82"/>
        <v>0</v>
      </c>
      <c r="DD10" s="62">
        <f t="shared" si="83"/>
        <v>0</v>
      </c>
      <c r="DE10" s="63">
        <f t="shared" si="84"/>
        <v>0</v>
      </c>
      <c r="DF10" s="64">
        <f t="shared" si="85"/>
        <v>0</v>
      </c>
      <c r="DG10" s="58"/>
      <c r="DH10" s="59">
        <f t="shared" si="86"/>
        <v>0</v>
      </c>
      <c r="DI10" s="60">
        <f t="shared" si="87"/>
        <v>0</v>
      </c>
      <c r="DJ10" s="61">
        <f t="shared" si="88"/>
        <v>0</v>
      </c>
      <c r="DK10" s="62">
        <f t="shared" si="89"/>
        <v>0</v>
      </c>
      <c r="DL10" s="63">
        <f t="shared" si="90"/>
        <v>0</v>
      </c>
      <c r="DM10" s="64">
        <f t="shared" si="91"/>
        <v>0</v>
      </c>
      <c r="DN10" s="58"/>
      <c r="DO10" s="59">
        <f t="shared" si="92"/>
        <v>0</v>
      </c>
      <c r="DP10" s="60">
        <f t="shared" si="93"/>
        <v>0</v>
      </c>
      <c r="DQ10" s="61">
        <f t="shared" si="94"/>
        <v>0</v>
      </c>
      <c r="DR10" s="62">
        <f t="shared" si="95"/>
        <v>0</v>
      </c>
      <c r="DS10" s="63">
        <f t="shared" si="96"/>
        <v>0</v>
      </c>
      <c r="DT10" s="64">
        <f t="shared" si="97"/>
        <v>0</v>
      </c>
      <c r="DU10" s="58"/>
      <c r="DV10" s="59">
        <f t="shared" si="98"/>
        <v>0</v>
      </c>
      <c r="DW10" s="60">
        <f t="shared" si="99"/>
        <v>0</v>
      </c>
      <c r="DX10" s="61">
        <f t="shared" si="100"/>
        <v>0</v>
      </c>
      <c r="DY10" s="62">
        <f t="shared" si="101"/>
        <v>0</v>
      </c>
      <c r="DZ10" s="63">
        <f t="shared" si="102"/>
        <v>0</v>
      </c>
      <c r="EA10" s="64">
        <f t="shared" si="103"/>
        <v>0</v>
      </c>
      <c r="EB10" s="58"/>
      <c r="EC10" s="59">
        <f t="shared" si="104"/>
        <v>0</v>
      </c>
      <c r="ED10" s="60">
        <f t="shared" si="105"/>
        <v>0</v>
      </c>
      <c r="EE10" s="61">
        <f t="shared" si="106"/>
        <v>0</v>
      </c>
      <c r="EF10" s="62">
        <f t="shared" si="107"/>
        <v>0</v>
      </c>
      <c r="EG10" s="63">
        <f t="shared" si="108"/>
        <v>0</v>
      </c>
      <c r="EH10" s="64"/>
      <c r="EI10" s="58"/>
      <c r="EJ10" s="59">
        <f t="shared" si="109"/>
        <v>0</v>
      </c>
      <c r="EK10" s="60">
        <f t="shared" si="110"/>
        <v>0</v>
      </c>
      <c r="EL10" s="61">
        <f t="shared" si="111"/>
        <v>0</v>
      </c>
      <c r="EM10" s="62">
        <f t="shared" si="112"/>
        <v>0</v>
      </c>
      <c r="EN10" s="63">
        <f t="shared" si="113"/>
        <v>0</v>
      </c>
      <c r="EO10" s="64">
        <f t="shared" si="114"/>
        <v>0</v>
      </c>
      <c r="EP10" s="65"/>
      <c r="EQ10" s="66">
        <f t="shared" si="115"/>
        <v>18.999000000000002</v>
      </c>
      <c r="ER10" s="47">
        <f t="shared" si="125"/>
        <v>15</v>
      </c>
      <c r="ES10" s="67">
        <f t="shared" si="116"/>
        <v>56.997</v>
      </c>
      <c r="ET10" s="68">
        <f t="shared" si="117"/>
        <v>3.8</v>
      </c>
      <c r="EU10" s="47">
        <f t="shared" si="118"/>
        <v>0</v>
      </c>
      <c r="EV10" s="47" t="str">
        <f t="shared" si="119"/>
        <v>A-</v>
      </c>
      <c r="EW10" s="48" t="str">
        <f t="shared" si="120"/>
        <v>A-</v>
      </c>
      <c r="EX10" s="69"/>
      <c r="EY10" s="70"/>
      <c r="EZ10" s="71"/>
      <c r="FA10" s="52"/>
    </row>
    <row r="11" spans="1:158" ht="50.1" customHeight="1">
      <c r="A11" s="53">
        <v>6</v>
      </c>
      <c r="B11" s="139" t="s">
        <v>16</v>
      </c>
      <c r="C11" s="138">
        <v>17205135</v>
      </c>
      <c r="D11" s="261" t="s">
        <v>322</v>
      </c>
      <c r="E11" s="57"/>
      <c r="F11" s="310">
        <v>97</v>
      </c>
      <c r="G11" s="311">
        <f t="shared" si="0"/>
        <v>0</v>
      </c>
      <c r="H11" s="311">
        <f t="shared" si="1"/>
        <v>4</v>
      </c>
      <c r="I11" s="312">
        <f t="shared" si="2"/>
        <v>4</v>
      </c>
      <c r="J11" s="311">
        <f t="shared" si="3"/>
        <v>0</v>
      </c>
      <c r="K11" s="311" t="str">
        <f t="shared" si="4"/>
        <v>A</v>
      </c>
      <c r="L11" s="313" t="str">
        <f t="shared" si="5"/>
        <v>A</v>
      </c>
      <c r="M11" s="310">
        <v>87</v>
      </c>
      <c r="N11" s="311">
        <f t="shared" si="6"/>
        <v>0</v>
      </c>
      <c r="O11" s="311">
        <f t="shared" si="7"/>
        <v>3.6659999999999999</v>
      </c>
      <c r="P11" s="312">
        <f t="shared" si="8"/>
        <v>3.6659999999999999</v>
      </c>
      <c r="Q11" s="311">
        <f t="shared" si="9"/>
        <v>0</v>
      </c>
      <c r="R11" s="311" t="str">
        <f t="shared" si="10"/>
        <v>A-</v>
      </c>
      <c r="S11" s="313" t="str">
        <f t="shared" si="11"/>
        <v>A-</v>
      </c>
      <c r="T11" s="310">
        <v>97</v>
      </c>
      <c r="U11" s="311">
        <f t="shared" si="12"/>
        <v>0</v>
      </c>
      <c r="V11" s="311">
        <f t="shared" si="13"/>
        <v>4</v>
      </c>
      <c r="W11" s="312">
        <f t="shared" si="14"/>
        <v>4</v>
      </c>
      <c r="X11" s="311">
        <f t="shared" si="15"/>
        <v>0</v>
      </c>
      <c r="Y11" s="311" t="str">
        <f t="shared" si="16"/>
        <v>A</v>
      </c>
      <c r="Z11" s="313" t="str">
        <f t="shared" si="17"/>
        <v>A</v>
      </c>
      <c r="AA11" s="310">
        <v>97</v>
      </c>
      <c r="AB11" s="311">
        <f t="shared" si="18"/>
        <v>0</v>
      </c>
      <c r="AC11" s="311">
        <f t="shared" si="19"/>
        <v>4</v>
      </c>
      <c r="AD11" s="312">
        <f t="shared" si="20"/>
        <v>4</v>
      </c>
      <c r="AE11" s="311">
        <f t="shared" si="21"/>
        <v>0</v>
      </c>
      <c r="AF11" s="311" t="str">
        <f t="shared" si="22"/>
        <v>A</v>
      </c>
      <c r="AG11" s="313" t="str">
        <f t="shared" si="23"/>
        <v>A</v>
      </c>
      <c r="AH11" s="310">
        <v>89</v>
      </c>
      <c r="AI11" s="311">
        <f t="shared" si="121"/>
        <v>0</v>
      </c>
      <c r="AJ11" s="311">
        <f t="shared" si="122"/>
        <v>4</v>
      </c>
      <c r="AK11" s="312">
        <f t="shared" si="24"/>
        <v>4</v>
      </c>
      <c r="AL11" s="311">
        <f t="shared" si="123"/>
        <v>0</v>
      </c>
      <c r="AM11" s="311" t="str">
        <f t="shared" si="124"/>
        <v>A</v>
      </c>
      <c r="AN11" s="313" t="str">
        <f t="shared" si="25"/>
        <v>A</v>
      </c>
      <c r="AO11" s="58"/>
      <c r="AP11" s="59">
        <f t="shared" si="26"/>
        <v>0</v>
      </c>
      <c r="AQ11" s="60">
        <f t="shared" si="27"/>
        <v>0</v>
      </c>
      <c r="AR11" s="61">
        <f t="shared" si="28"/>
        <v>0</v>
      </c>
      <c r="AS11" s="62">
        <f t="shared" si="29"/>
        <v>0</v>
      </c>
      <c r="AT11" s="63">
        <f t="shared" si="30"/>
        <v>0</v>
      </c>
      <c r="AU11" s="64">
        <f t="shared" si="31"/>
        <v>0</v>
      </c>
      <c r="AV11" s="58"/>
      <c r="AW11" s="59">
        <f t="shared" si="32"/>
        <v>0</v>
      </c>
      <c r="AX11" s="60">
        <f t="shared" si="33"/>
        <v>0</v>
      </c>
      <c r="AY11" s="61">
        <f t="shared" si="34"/>
        <v>0</v>
      </c>
      <c r="AZ11" s="62">
        <f t="shared" si="35"/>
        <v>0</v>
      </c>
      <c r="BA11" s="63">
        <f t="shared" si="36"/>
        <v>0</v>
      </c>
      <c r="BB11" s="64">
        <f t="shared" si="37"/>
        <v>0</v>
      </c>
      <c r="BC11" s="58"/>
      <c r="BD11" s="59">
        <f t="shared" si="38"/>
        <v>0</v>
      </c>
      <c r="BE11" s="60">
        <f t="shared" si="39"/>
        <v>0</v>
      </c>
      <c r="BF11" s="61">
        <f t="shared" si="40"/>
        <v>0</v>
      </c>
      <c r="BG11" s="62">
        <f t="shared" si="41"/>
        <v>0</v>
      </c>
      <c r="BH11" s="63">
        <f t="shared" si="42"/>
        <v>0</v>
      </c>
      <c r="BI11" s="64">
        <f t="shared" si="43"/>
        <v>0</v>
      </c>
      <c r="BJ11" s="58"/>
      <c r="BK11" s="59">
        <f t="shared" si="44"/>
        <v>0</v>
      </c>
      <c r="BL11" s="60">
        <f t="shared" si="45"/>
        <v>0</v>
      </c>
      <c r="BM11" s="61">
        <f t="shared" si="46"/>
        <v>0</v>
      </c>
      <c r="BN11" s="62">
        <f t="shared" si="47"/>
        <v>0</v>
      </c>
      <c r="BO11" s="63">
        <f t="shared" si="48"/>
        <v>0</v>
      </c>
      <c r="BP11" s="64">
        <f t="shared" si="49"/>
        <v>0</v>
      </c>
      <c r="BQ11" s="58"/>
      <c r="BR11" s="59">
        <f t="shared" si="50"/>
        <v>0</v>
      </c>
      <c r="BS11" s="60">
        <f t="shared" si="51"/>
        <v>0</v>
      </c>
      <c r="BT11" s="61">
        <f t="shared" si="52"/>
        <v>0</v>
      </c>
      <c r="BU11" s="62">
        <f t="shared" si="53"/>
        <v>0</v>
      </c>
      <c r="BV11" s="63">
        <f t="shared" si="54"/>
        <v>0</v>
      </c>
      <c r="BW11" s="64">
        <f t="shared" si="55"/>
        <v>0</v>
      </c>
      <c r="BX11" s="58"/>
      <c r="BY11" s="59">
        <f t="shared" si="56"/>
        <v>0</v>
      </c>
      <c r="BZ11" s="60">
        <f t="shared" si="57"/>
        <v>0</v>
      </c>
      <c r="CA11" s="61">
        <f t="shared" si="58"/>
        <v>0</v>
      </c>
      <c r="CB11" s="62">
        <f t="shared" si="59"/>
        <v>0</v>
      </c>
      <c r="CC11" s="63">
        <f t="shared" si="60"/>
        <v>0</v>
      </c>
      <c r="CD11" s="64">
        <f t="shared" si="61"/>
        <v>0</v>
      </c>
      <c r="CE11" s="58"/>
      <c r="CF11" s="59">
        <f t="shared" si="62"/>
        <v>0</v>
      </c>
      <c r="CG11" s="60">
        <f t="shared" si="63"/>
        <v>0</v>
      </c>
      <c r="CH11" s="61">
        <f t="shared" si="64"/>
        <v>0</v>
      </c>
      <c r="CI11" s="62">
        <f t="shared" si="65"/>
        <v>0</v>
      </c>
      <c r="CJ11" s="63">
        <f t="shared" si="66"/>
        <v>0</v>
      </c>
      <c r="CK11" s="64">
        <f t="shared" si="67"/>
        <v>0</v>
      </c>
      <c r="CL11" s="58"/>
      <c r="CM11" s="59">
        <f t="shared" si="68"/>
        <v>0</v>
      </c>
      <c r="CN11" s="60">
        <f t="shared" si="69"/>
        <v>0</v>
      </c>
      <c r="CO11" s="61">
        <f t="shared" si="70"/>
        <v>0</v>
      </c>
      <c r="CP11" s="62">
        <f t="shared" si="71"/>
        <v>0</v>
      </c>
      <c r="CQ11" s="63">
        <f t="shared" si="72"/>
        <v>0</v>
      </c>
      <c r="CR11" s="64">
        <f t="shared" si="73"/>
        <v>0</v>
      </c>
      <c r="CS11" s="58"/>
      <c r="CT11" s="59">
        <f t="shared" si="74"/>
        <v>0</v>
      </c>
      <c r="CU11" s="60">
        <f t="shared" si="75"/>
        <v>0</v>
      </c>
      <c r="CV11" s="61">
        <f t="shared" si="76"/>
        <v>0</v>
      </c>
      <c r="CW11" s="62">
        <f t="shared" si="77"/>
        <v>0</v>
      </c>
      <c r="CX11" s="63">
        <f t="shared" si="78"/>
        <v>0</v>
      </c>
      <c r="CY11" s="64">
        <f t="shared" si="79"/>
        <v>0</v>
      </c>
      <c r="CZ11" s="58"/>
      <c r="DA11" s="59">
        <f t="shared" si="80"/>
        <v>0</v>
      </c>
      <c r="DB11" s="60">
        <f t="shared" si="81"/>
        <v>0</v>
      </c>
      <c r="DC11" s="61">
        <f t="shared" si="82"/>
        <v>0</v>
      </c>
      <c r="DD11" s="62">
        <f t="shared" si="83"/>
        <v>0</v>
      </c>
      <c r="DE11" s="63">
        <f t="shared" si="84"/>
        <v>0</v>
      </c>
      <c r="DF11" s="64">
        <f t="shared" si="85"/>
        <v>0</v>
      </c>
      <c r="DG11" s="58"/>
      <c r="DH11" s="59">
        <f t="shared" si="86"/>
        <v>0</v>
      </c>
      <c r="DI11" s="60">
        <f t="shared" si="87"/>
        <v>0</v>
      </c>
      <c r="DJ11" s="61">
        <f t="shared" si="88"/>
        <v>0</v>
      </c>
      <c r="DK11" s="62">
        <f t="shared" si="89"/>
        <v>0</v>
      </c>
      <c r="DL11" s="63">
        <f t="shared" si="90"/>
        <v>0</v>
      </c>
      <c r="DM11" s="64">
        <f t="shared" si="91"/>
        <v>0</v>
      </c>
      <c r="DN11" s="58"/>
      <c r="DO11" s="59">
        <f t="shared" si="92"/>
        <v>0</v>
      </c>
      <c r="DP11" s="60">
        <f t="shared" si="93"/>
        <v>0</v>
      </c>
      <c r="DQ11" s="61">
        <f t="shared" si="94"/>
        <v>0</v>
      </c>
      <c r="DR11" s="62">
        <f t="shared" si="95"/>
        <v>0</v>
      </c>
      <c r="DS11" s="63">
        <f t="shared" si="96"/>
        <v>0</v>
      </c>
      <c r="DT11" s="64">
        <f t="shared" si="97"/>
        <v>0</v>
      </c>
      <c r="DU11" s="58"/>
      <c r="DV11" s="59">
        <f t="shared" si="98"/>
        <v>0</v>
      </c>
      <c r="DW11" s="60">
        <f t="shared" si="99"/>
        <v>0</v>
      </c>
      <c r="DX11" s="61">
        <f t="shared" si="100"/>
        <v>0</v>
      </c>
      <c r="DY11" s="62">
        <f t="shared" si="101"/>
        <v>0</v>
      </c>
      <c r="DZ11" s="63">
        <f t="shared" si="102"/>
        <v>0</v>
      </c>
      <c r="EA11" s="64">
        <f t="shared" si="103"/>
        <v>0</v>
      </c>
      <c r="EB11" s="58"/>
      <c r="EC11" s="59">
        <f t="shared" si="104"/>
        <v>0</v>
      </c>
      <c r="ED11" s="60">
        <f t="shared" si="105"/>
        <v>0</v>
      </c>
      <c r="EE11" s="61">
        <f t="shared" si="106"/>
        <v>0</v>
      </c>
      <c r="EF11" s="62">
        <f t="shared" si="107"/>
        <v>0</v>
      </c>
      <c r="EG11" s="63">
        <f t="shared" si="108"/>
        <v>0</v>
      </c>
      <c r="EH11" s="64"/>
      <c r="EI11" s="58"/>
      <c r="EJ11" s="59">
        <f t="shared" si="109"/>
        <v>0</v>
      </c>
      <c r="EK11" s="60">
        <f t="shared" si="110"/>
        <v>0</v>
      </c>
      <c r="EL11" s="61">
        <f t="shared" si="111"/>
        <v>0</v>
      </c>
      <c r="EM11" s="62">
        <f t="shared" si="112"/>
        <v>0</v>
      </c>
      <c r="EN11" s="63">
        <f t="shared" si="113"/>
        <v>0</v>
      </c>
      <c r="EO11" s="64">
        <f t="shared" si="114"/>
        <v>0</v>
      </c>
      <c r="EP11" s="65"/>
      <c r="EQ11" s="66">
        <f t="shared" si="115"/>
        <v>19.666</v>
      </c>
      <c r="ER11" s="47">
        <f t="shared" si="125"/>
        <v>15</v>
      </c>
      <c r="ES11" s="67">
        <f t="shared" si="116"/>
        <v>58.997999999999998</v>
      </c>
      <c r="ET11" s="68">
        <f t="shared" si="117"/>
        <v>3.9329999999999998</v>
      </c>
      <c r="EU11" s="47">
        <f t="shared" si="118"/>
        <v>0</v>
      </c>
      <c r="EV11" s="47" t="str">
        <f t="shared" si="119"/>
        <v>A-</v>
      </c>
      <c r="EW11" s="48" t="str">
        <f t="shared" si="120"/>
        <v>A-</v>
      </c>
      <c r="EX11" s="69"/>
      <c r="EY11" s="70"/>
      <c r="EZ11" s="71"/>
      <c r="FA11" s="52"/>
    </row>
    <row r="12" spans="1:158" ht="50.1" customHeight="1">
      <c r="A12" s="53">
        <v>7</v>
      </c>
      <c r="B12" s="139" t="s">
        <v>16</v>
      </c>
      <c r="C12" s="138">
        <v>17205136</v>
      </c>
      <c r="D12" s="261" t="s">
        <v>323</v>
      </c>
      <c r="E12" s="57"/>
      <c r="F12" s="310">
        <v>93</v>
      </c>
      <c r="G12" s="311">
        <f t="shared" si="0"/>
        <v>0</v>
      </c>
      <c r="H12" s="311">
        <f t="shared" si="1"/>
        <v>4</v>
      </c>
      <c r="I12" s="312">
        <f t="shared" si="2"/>
        <v>4</v>
      </c>
      <c r="J12" s="311">
        <f t="shared" si="3"/>
        <v>0</v>
      </c>
      <c r="K12" s="311" t="str">
        <f t="shared" si="4"/>
        <v>A</v>
      </c>
      <c r="L12" s="313" t="str">
        <f t="shared" si="5"/>
        <v>A</v>
      </c>
      <c r="M12" s="310">
        <v>86</v>
      </c>
      <c r="N12" s="311">
        <f t="shared" si="6"/>
        <v>0</v>
      </c>
      <c r="O12" s="311">
        <f t="shared" si="7"/>
        <v>3.6659999999999999</v>
      </c>
      <c r="P12" s="312">
        <f t="shared" si="8"/>
        <v>3.6659999999999999</v>
      </c>
      <c r="Q12" s="311">
        <f t="shared" si="9"/>
        <v>0</v>
      </c>
      <c r="R12" s="311" t="str">
        <f t="shared" si="10"/>
        <v>A-</v>
      </c>
      <c r="S12" s="313" t="str">
        <f t="shared" si="11"/>
        <v>A-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310">
        <v>89</v>
      </c>
      <c r="AB12" s="311">
        <f t="shared" si="18"/>
        <v>0</v>
      </c>
      <c r="AC12" s="311">
        <f t="shared" si="19"/>
        <v>3.6659999999999999</v>
      </c>
      <c r="AD12" s="312">
        <f t="shared" si="20"/>
        <v>3.6659999999999999</v>
      </c>
      <c r="AE12" s="311">
        <f t="shared" si="21"/>
        <v>0</v>
      </c>
      <c r="AF12" s="311" t="str">
        <f t="shared" si="22"/>
        <v>A-</v>
      </c>
      <c r="AG12" s="313" t="str">
        <f t="shared" si="23"/>
        <v>A-</v>
      </c>
      <c r="AI12" s="59">
        <f t="shared" si="121"/>
        <v>0</v>
      </c>
      <c r="AJ12" s="60">
        <f t="shared" si="122"/>
        <v>3.6659999999999999</v>
      </c>
      <c r="AK12" s="61"/>
      <c r="AL12" s="62">
        <f t="shared" si="123"/>
        <v>0</v>
      </c>
      <c r="AM12" s="63" t="str">
        <f t="shared" si="124"/>
        <v>A-</v>
      </c>
      <c r="AN12" s="64"/>
      <c r="AO12" s="310">
        <v>77</v>
      </c>
      <c r="AP12" s="311">
        <f t="shared" si="26"/>
        <v>0</v>
      </c>
      <c r="AQ12" s="311">
        <f t="shared" si="27"/>
        <v>3</v>
      </c>
      <c r="AR12" s="312">
        <f t="shared" si="28"/>
        <v>3</v>
      </c>
      <c r="AS12" s="311">
        <f t="shared" si="29"/>
        <v>0</v>
      </c>
      <c r="AT12" s="311" t="str">
        <f t="shared" si="30"/>
        <v>B</v>
      </c>
      <c r="AU12" s="313" t="str">
        <f t="shared" si="31"/>
        <v>B</v>
      </c>
      <c r="AV12" s="58"/>
      <c r="AW12" s="59">
        <f t="shared" si="32"/>
        <v>0</v>
      </c>
      <c r="AX12" s="60">
        <f t="shared" si="33"/>
        <v>0</v>
      </c>
      <c r="AY12" s="61">
        <f t="shared" si="34"/>
        <v>0</v>
      </c>
      <c r="AZ12" s="62">
        <f t="shared" si="35"/>
        <v>0</v>
      </c>
      <c r="BA12" s="63">
        <f t="shared" si="36"/>
        <v>0</v>
      </c>
      <c r="BB12" s="64">
        <f t="shared" si="37"/>
        <v>0</v>
      </c>
      <c r="BC12" s="58"/>
      <c r="BD12" s="59">
        <f t="shared" si="38"/>
        <v>0</v>
      </c>
      <c r="BE12" s="60">
        <f t="shared" si="39"/>
        <v>0</v>
      </c>
      <c r="BF12" s="61">
        <f t="shared" si="40"/>
        <v>0</v>
      </c>
      <c r="BG12" s="62">
        <f t="shared" si="41"/>
        <v>0</v>
      </c>
      <c r="BH12" s="63">
        <f t="shared" si="42"/>
        <v>0</v>
      </c>
      <c r="BI12" s="64">
        <f t="shared" si="43"/>
        <v>0</v>
      </c>
      <c r="BJ12" s="310">
        <v>99</v>
      </c>
      <c r="BK12" s="311">
        <f t="shared" si="44"/>
        <v>0</v>
      </c>
      <c r="BL12" s="311">
        <f t="shared" si="45"/>
        <v>4</v>
      </c>
      <c r="BM12" s="312">
        <f t="shared" si="46"/>
        <v>4</v>
      </c>
      <c r="BN12" s="311">
        <f t="shared" si="47"/>
        <v>0</v>
      </c>
      <c r="BO12" s="311" t="str">
        <f t="shared" si="48"/>
        <v>A</v>
      </c>
      <c r="BP12" s="313" t="str">
        <f t="shared" si="49"/>
        <v>A</v>
      </c>
      <c r="BQ12" s="58"/>
      <c r="BR12" s="59">
        <f t="shared" si="50"/>
        <v>0</v>
      </c>
      <c r="BS12" s="60">
        <f t="shared" si="51"/>
        <v>0</v>
      </c>
      <c r="BT12" s="61">
        <f t="shared" si="52"/>
        <v>0</v>
      </c>
      <c r="BU12" s="62">
        <f t="shared" si="53"/>
        <v>0</v>
      </c>
      <c r="BV12" s="63">
        <f t="shared" si="54"/>
        <v>0</v>
      </c>
      <c r="BW12" s="64">
        <f t="shared" si="55"/>
        <v>0</v>
      </c>
      <c r="BX12" s="58"/>
      <c r="BY12" s="59">
        <f t="shared" si="56"/>
        <v>0</v>
      </c>
      <c r="BZ12" s="60">
        <f t="shared" si="57"/>
        <v>0</v>
      </c>
      <c r="CA12" s="61">
        <f t="shared" si="58"/>
        <v>0</v>
      </c>
      <c r="CB12" s="62">
        <f t="shared" si="59"/>
        <v>0</v>
      </c>
      <c r="CC12" s="63">
        <f t="shared" si="60"/>
        <v>0</v>
      </c>
      <c r="CD12" s="64">
        <f t="shared" si="61"/>
        <v>0</v>
      </c>
      <c r="CE12" s="58"/>
      <c r="CF12" s="59">
        <f t="shared" si="62"/>
        <v>0</v>
      </c>
      <c r="CG12" s="60">
        <f t="shared" si="63"/>
        <v>0</v>
      </c>
      <c r="CH12" s="61">
        <f t="shared" si="64"/>
        <v>0</v>
      </c>
      <c r="CI12" s="62">
        <f t="shared" si="65"/>
        <v>0</v>
      </c>
      <c r="CJ12" s="63">
        <f t="shared" si="66"/>
        <v>0</v>
      </c>
      <c r="CK12" s="64">
        <f t="shared" si="67"/>
        <v>0</v>
      </c>
      <c r="CL12" s="58"/>
      <c r="CM12" s="59">
        <f t="shared" si="68"/>
        <v>0</v>
      </c>
      <c r="CN12" s="60">
        <f t="shared" si="69"/>
        <v>0</v>
      </c>
      <c r="CO12" s="61">
        <f t="shared" si="70"/>
        <v>0</v>
      </c>
      <c r="CP12" s="62">
        <f t="shared" si="71"/>
        <v>0</v>
      </c>
      <c r="CQ12" s="63">
        <f t="shared" si="72"/>
        <v>0</v>
      </c>
      <c r="CR12" s="64">
        <f t="shared" si="73"/>
        <v>0</v>
      </c>
      <c r="CS12" s="58"/>
      <c r="CT12" s="59">
        <f t="shared" si="74"/>
        <v>0</v>
      </c>
      <c r="CU12" s="60">
        <f t="shared" si="75"/>
        <v>0</v>
      </c>
      <c r="CV12" s="61">
        <f t="shared" si="76"/>
        <v>0</v>
      </c>
      <c r="CW12" s="62">
        <f t="shared" si="77"/>
        <v>0</v>
      </c>
      <c r="CX12" s="63">
        <f t="shared" si="78"/>
        <v>0</v>
      </c>
      <c r="CY12" s="64">
        <f t="shared" si="79"/>
        <v>0</v>
      </c>
      <c r="CZ12" s="58"/>
      <c r="DA12" s="59">
        <f t="shared" si="80"/>
        <v>0</v>
      </c>
      <c r="DB12" s="60">
        <f t="shared" si="81"/>
        <v>0</v>
      </c>
      <c r="DC12" s="61">
        <f t="shared" si="82"/>
        <v>0</v>
      </c>
      <c r="DD12" s="62">
        <f t="shared" si="83"/>
        <v>0</v>
      </c>
      <c r="DE12" s="63">
        <f t="shared" si="84"/>
        <v>0</v>
      </c>
      <c r="DF12" s="64">
        <f t="shared" si="85"/>
        <v>0</v>
      </c>
      <c r="DG12" s="58"/>
      <c r="DH12" s="59">
        <f t="shared" si="86"/>
        <v>0</v>
      </c>
      <c r="DI12" s="60">
        <f t="shared" si="87"/>
        <v>0</v>
      </c>
      <c r="DJ12" s="61">
        <f t="shared" si="88"/>
        <v>0</v>
      </c>
      <c r="DK12" s="62">
        <f t="shared" si="89"/>
        <v>0</v>
      </c>
      <c r="DL12" s="63">
        <f t="shared" si="90"/>
        <v>0</v>
      </c>
      <c r="DM12" s="64">
        <f t="shared" si="91"/>
        <v>0</v>
      </c>
      <c r="DN12" s="58"/>
      <c r="DO12" s="59">
        <f t="shared" si="92"/>
        <v>0</v>
      </c>
      <c r="DP12" s="60">
        <f t="shared" si="93"/>
        <v>0</v>
      </c>
      <c r="DQ12" s="61">
        <f t="shared" si="94"/>
        <v>0</v>
      </c>
      <c r="DR12" s="62">
        <f t="shared" si="95"/>
        <v>0</v>
      </c>
      <c r="DS12" s="63">
        <f t="shared" si="96"/>
        <v>0</v>
      </c>
      <c r="DT12" s="64">
        <f t="shared" si="97"/>
        <v>0</v>
      </c>
      <c r="DU12" s="58"/>
      <c r="DV12" s="59">
        <f t="shared" si="98"/>
        <v>0</v>
      </c>
      <c r="DW12" s="60">
        <f t="shared" si="99"/>
        <v>0</v>
      </c>
      <c r="DX12" s="61">
        <f t="shared" si="100"/>
        <v>0</v>
      </c>
      <c r="DY12" s="62">
        <f t="shared" si="101"/>
        <v>0</v>
      </c>
      <c r="DZ12" s="63">
        <f t="shared" si="102"/>
        <v>0</v>
      </c>
      <c r="EA12" s="64">
        <f t="shared" si="103"/>
        <v>0</v>
      </c>
      <c r="EB12" s="58"/>
      <c r="EC12" s="59">
        <f t="shared" si="104"/>
        <v>0</v>
      </c>
      <c r="ED12" s="60">
        <f t="shared" si="105"/>
        <v>0</v>
      </c>
      <c r="EE12" s="61">
        <f t="shared" si="106"/>
        <v>0</v>
      </c>
      <c r="EF12" s="62">
        <f t="shared" si="107"/>
        <v>0</v>
      </c>
      <c r="EG12" s="63">
        <f t="shared" si="108"/>
        <v>0</v>
      </c>
      <c r="EH12" s="64"/>
      <c r="EI12" s="58"/>
      <c r="EJ12" s="59">
        <f t="shared" si="109"/>
        <v>0</v>
      </c>
      <c r="EK12" s="60">
        <f t="shared" si="110"/>
        <v>0</v>
      </c>
      <c r="EL12" s="61">
        <f t="shared" si="111"/>
        <v>0</v>
      </c>
      <c r="EM12" s="62">
        <f t="shared" si="112"/>
        <v>0</v>
      </c>
      <c r="EN12" s="63">
        <f t="shared" si="113"/>
        <v>0</v>
      </c>
      <c r="EO12" s="64">
        <f t="shared" si="114"/>
        <v>0</v>
      </c>
      <c r="EP12" s="65"/>
      <c r="EQ12" s="66">
        <f t="shared" si="115"/>
        <v>18.332000000000001</v>
      </c>
      <c r="ER12" s="47">
        <f t="shared" si="125"/>
        <v>18</v>
      </c>
      <c r="ES12" s="67">
        <f t="shared" si="116"/>
        <v>54.995999999999995</v>
      </c>
      <c r="ET12" s="68">
        <f t="shared" si="117"/>
        <v>3.0550000000000002</v>
      </c>
      <c r="EU12" s="47">
        <f t="shared" si="118"/>
        <v>0</v>
      </c>
      <c r="EV12" s="47" t="str">
        <f t="shared" si="119"/>
        <v>B</v>
      </c>
      <c r="EW12" s="48" t="str">
        <f t="shared" si="120"/>
        <v>B</v>
      </c>
      <c r="EX12" s="69"/>
      <c r="EY12" s="70"/>
      <c r="EZ12" s="71"/>
      <c r="FA12" s="52"/>
    </row>
    <row r="13" spans="1:158" ht="50.1" customHeight="1">
      <c r="A13" s="53">
        <v>8</v>
      </c>
      <c r="B13" s="139" t="s">
        <v>16</v>
      </c>
      <c r="C13" s="138">
        <v>17205137</v>
      </c>
      <c r="D13" s="261" t="s">
        <v>324</v>
      </c>
      <c r="E13" s="57"/>
      <c r="F13" s="310">
        <v>96</v>
      </c>
      <c r="G13" s="311">
        <f t="shared" si="0"/>
        <v>0</v>
      </c>
      <c r="H13" s="311">
        <f t="shared" si="1"/>
        <v>4</v>
      </c>
      <c r="I13" s="312">
        <f t="shared" si="2"/>
        <v>4</v>
      </c>
      <c r="J13" s="311">
        <f t="shared" si="3"/>
        <v>0</v>
      </c>
      <c r="K13" s="311" t="str">
        <f t="shared" si="4"/>
        <v>A</v>
      </c>
      <c r="L13" s="313" t="str">
        <f t="shared" si="5"/>
        <v>A</v>
      </c>
      <c r="M13" s="310">
        <v>84</v>
      </c>
      <c r="N13" s="311">
        <f t="shared" si="6"/>
        <v>0</v>
      </c>
      <c r="O13" s="311">
        <f t="shared" si="7"/>
        <v>3.3330000000000002</v>
      </c>
      <c r="P13" s="312">
        <f t="shared" si="8"/>
        <v>3.3330000000000002</v>
      </c>
      <c r="Q13" s="311">
        <f t="shared" si="9"/>
        <v>0</v>
      </c>
      <c r="R13" s="311" t="str">
        <f t="shared" si="10"/>
        <v>B+</v>
      </c>
      <c r="S13" s="313" t="str">
        <f t="shared" si="11"/>
        <v>B+</v>
      </c>
      <c r="T13" s="310">
        <v>87</v>
      </c>
      <c r="U13" s="311">
        <f t="shared" si="12"/>
        <v>0</v>
      </c>
      <c r="V13" s="311">
        <f t="shared" si="13"/>
        <v>3.6659999999999999</v>
      </c>
      <c r="W13" s="312">
        <f t="shared" si="14"/>
        <v>3.6659999999999999</v>
      </c>
      <c r="X13" s="311">
        <f t="shared" si="15"/>
        <v>0</v>
      </c>
      <c r="Y13" s="311" t="str">
        <f t="shared" si="16"/>
        <v>A-</v>
      </c>
      <c r="Z13" s="313" t="str">
        <f t="shared" si="17"/>
        <v>A-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10">
        <v>79</v>
      </c>
      <c r="AI13" s="311">
        <f t="shared" ref="AI13:AI25" si="126">IF(AH13=0,0,IF(AH13&lt;40,0,IF(AH13&lt;50,1,IF(AH13&lt;55,1.333,IF(AH13&lt;60,1.666,IF(AH13&lt;65,2,IF(AH13&lt;70,2.333,IF(AH13&gt;=70,0))))))))</f>
        <v>0</v>
      </c>
      <c r="AJ13" s="311">
        <f t="shared" ref="AJ13:AJ25" si="127">IF(AH13=0,0,IF(AH13&lt;70,0,IF(AH13&lt;75,2.666,IF(AH13&lt;80,3,IF(AH13&lt;85,3.333,IF(AH13&lt;90,3.666,IF(AH13&lt;=100,4)))))))</f>
        <v>3</v>
      </c>
      <c r="AK13" s="312">
        <f t="shared" si="24"/>
        <v>3</v>
      </c>
      <c r="AL13" s="311">
        <f t="shared" ref="AL13:AL25" si="128">IF(AH13=0,0,IF(AH13&lt;40,"F",IF(AH13&lt;50,"D",IF(AH13&lt;55,"D+",IF(AH13&lt;60,"C-",IF(AH13&lt;65,"C",IF(AH13&lt;70,"C+",IF(AH13&gt;=70,0))))))))</f>
        <v>0</v>
      </c>
      <c r="AM13" s="311" t="str">
        <f t="shared" ref="AM13:AM25" si="129">IF(AH13=0,0,IF(AH13&lt;70,0,IF(AH13&lt;75,"B-",IF(AH13&lt;80,"B",IF(AH13&lt;85,"B+",IF(AH13&lt;90,"A-",IF(AH13&lt;=100,"A")))))))</f>
        <v>B</v>
      </c>
      <c r="AN13" s="313" t="str">
        <f t="shared" si="25"/>
        <v>B</v>
      </c>
      <c r="AO13" s="310">
        <v>83</v>
      </c>
      <c r="AP13" s="311">
        <f t="shared" si="26"/>
        <v>0</v>
      </c>
      <c r="AQ13" s="311">
        <f t="shared" si="27"/>
        <v>3.3330000000000002</v>
      </c>
      <c r="AR13" s="312">
        <f t="shared" si="28"/>
        <v>3.3330000000000002</v>
      </c>
      <c r="AS13" s="311">
        <f t="shared" si="29"/>
        <v>0</v>
      </c>
      <c r="AT13" s="311" t="str">
        <f t="shared" si="30"/>
        <v>B+</v>
      </c>
      <c r="AU13" s="313" t="str">
        <f t="shared" si="31"/>
        <v>B+</v>
      </c>
      <c r="AV13" s="58"/>
      <c r="AW13" s="59">
        <f t="shared" si="32"/>
        <v>0</v>
      </c>
      <c r="AX13" s="60">
        <f t="shared" si="33"/>
        <v>0</v>
      </c>
      <c r="AY13" s="61">
        <f t="shared" si="34"/>
        <v>0</v>
      </c>
      <c r="AZ13" s="62">
        <f t="shared" si="35"/>
        <v>0</v>
      </c>
      <c r="BA13" s="63">
        <f t="shared" si="36"/>
        <v>0</v>
      </c>
      <c r="BB13" s="64">
        <f t="shared" si="37"/>
        <v>0</v>
      </c>
      <c r="BC13" s="58"/>
      <c r="BD13" s="59">
        <f t="shared" si="38"/>
        <v>0</v>
      </c>
      <c r="BE13" s="60">
        <f t="shared" si="39"/>
        <v>0</v>
      </c>
      <c r="BF13" s="61">
        <f t="shared" si="40"/>
        <v>0</v>
      </c>
      <c r="BG13" s="62">
        <f t="shared" si="41"/>
        <v>0</v>
      </c>
      <c r="BH13" s="63">
        <f t="shared" si="42"/>
        <v>0</v>
      </c>
      <c r="BI13" s="64">
        <f t="shared" si="43"/>
        <v>0</v>
      </c>
      <c r="BJ13" s="58"/>
      <c r="BK13" s="59">
        <f t="shared" si="44"/>
        <v>0</v>
      </c>
      <c r="BL13" s="60">
        <f t="shared" si="45"/>
        <v>0</v>
      </c>
      <c r="BM13" s="61">
        <f t="shared" si="46"/>
        <v>0</v>
      </c>
      <c r="BN13" s="62">
        <f t="shared" si="47"/>
        <v>0</v>
      </c>
      <c r="BO13" s="63">
        <f t="shared" si="48"/>
        <v>0</v>
      </c>
      <c r="BP13" s="64">
        <f t="shared" si="49"/>
        <v>0</v>
      </c>
      <c r="BQ13" s="58"/>
      <c r="BR13" s="59">
        <f t="shared" si="50"/>
        <v>0</v>
      </c>
      <c r="BS13" s="60">
        <f t="shared" si="51"/>
        <v>0</v>
      </c>
      <c r="BT13" s="61">
        <f t="shared" si="52"/>
        <v>0</v>
      </c>
      <c r="BU13" s="62">
        <f t="shared" si="53"/>
        <v>0</v>
      </c>
      <c r="BV13" s="63">
        <f t="shared" si="54"/>
        <v>0</v>
      </c>
      <c r="BW13" s="64">
        <f t="shared" si="55"/>
        <v>0</v>
      </c>
      <c r="BX13" s="58"/>
      <c r="BY13" s="59">
        <f t="shared" si="56"/>
        <v>0</v>
      </c>
      <c r="BZ13" s="60">
        <f t="shared" si="57"/>
        <v>0</v>
      </c>
      <c r="CA13" s="61">
        <f t="shared" si="58"/>
        <v>0</v>
      </c>
      <c r="CB13" s="62">
        <f t="shared" si="59"/>
        <v>0</v>
      </c>
      <c r="CC13" s="63">
        <f t="shared" si="60"/>
        <v>0</v>
      </c>
      <c r="CD13" s="64">
        <f t="shared" si="61"/>
        <v>0</v>
      </c>
      <c r="CE13" s="58"/>
      <c r="CF13" s="59">
        <f t="shared" si="62"/>
        <v>0</v>
      </c>
      <c r="CG13" s="60">
        <f t="shared" si="63"/>
        <v>0</v>
      </c>
      <c r="CH13" s="61">
        <f t="shared" si="64"/>
        <v>0</v>
      </c>
      <c r="CI13" s="62">
        <f t="shared" si="65"/>
        <v>0</v>
      </c>
      <c r="CJ13" s="63">
        <f t="shared" si="66"/>
        <v>0</v>
      </c>
      <c r="CK13" s="64">
        <f t="shared" si="67"/>
        <v>0</v>
      </c>
      <c r="CL13" s="58"/>
      <c r="CM13" s="59">
        <f t="shared" si="68"/>
        <v>0</v>
      </c>
      <c r="CN13" s="60">
        <f t="shared" si="69"/>
        <v>0</v>
      </c>
      <c r="CO13" s="61">
        <f t="shared" si="70"/>
        <v>0</v>
      </c>
      <c r="CP13" s="62">
        <f t="shared" si="71"/>
        <v>0</v>
      </c>
      <c r="CQ13" s="63">
        <f t="shared" si="72"/>
        <v>0</v>
      </c>
      <c r="CR13" s="64">
        <f t="shared" si="73"/>
        <v>0</v>
      </c>
      <c r="CS13" s="58"/>
      <c r="CT13" s="59">
        <f t="shared" si="74"/>
        <v>0</v>
      </c>
      <c r="CU13" s="60">
        <f t="shared" si="75"/>
        <v>0</v>
      </c>
      <c r="CV13" s="61">
        <f t="shared" si="76"/>
        <v>0</v>
      </c>
      <c r="CW13" s="62">
        <f t="shared" si="77"/>
        <v>0</v>
      </c>
      <c r="CX13" s="63">
        <f t="shared" si="78"/>
        <v>0</v>
      </c>
      <c r="CY13" s="64">
        <f t="shared" si="79"/>
        <v>0</v>
      </c>
      <c r="CZ13" s="58"/>
      <c r="DA13" s="59">
        <f t="shared" si="80"/>
        <v>0</v>
      </c>
      <c r="DB13" s="60">
        <f t="shared" si="81"/>
        <v>0</v>
      </c>
      <c r="DC13" s="61">
        <f t="shared" si="82"/>
        <v>0</v>
      </c>
      <c r="DD13" s="62">
        <f t="shared" si="83"/>
        <v>0</v>
      </c>
      <c r="DE13" s="63">
        <f t="shared" si="84"/>
        <v>0</v>
      </c>
      <c r="DF13" s="64">
        <f t="shared" si="85"/>
        <v>0</v>
      </c>
      <c r="DG13" s="58"/>
      <c r="DH13" s="59">
        <f t="shared" si="86"/>
        <v>0</v>
      </c>
      <c r="DI13" s="60">
        <f t="shared" si="87"/>
        <v>0</v>
      </c>
      <c r="DJ13" s="61">
        <f t="shared" si="88"/>
        <v>0</v>
      </c>
      <c r="DK13" s="62">
        <f t="shared" si="89"/>
        <v>0</v>
      </c>
      <c r="DL13" s="63">
        <f t="shared" si="90"/>
        <v>0</v>
      </c>
      <c r="DM13" s="64">
        <f t="shared" si="91"/>
        <v>0</v>
      </c>
      <c r="DN13" s="58"/>
      <c r="DO13" s="59">
        <f t="shared" si="92"/>
        <v>0</v>
      </c>
      <c r="DP13" s="60">
        <f t="shared" si="93"/>
        <v>0</v>
      </c>
      <c r="DQ13" s="61">
        <f t="shared" si="94"/>
        <v>0</v>
      </c>
      <c r="DR13" s="62">
        <f t="shared" si="95"/>
        <v>0</v>
      </c>
      <c r="DS13" s="63">
        <f t="shared" si="96"/>
        <v>0</v>
      </c>
      <c r="DT13" s="64">
        <f t="shared" si="97"/>
        <v>0</v>
      </c>
      <c r="DU13" s="58"/>
      <c r="DV13" s="59">
        <f t="shared" si="98"/>
        <v>0</v>
      </c>
      <c r="DW13" s="60">
        <f t="shared" si="99"/>
        <v>0</v>
      </c>
      <c r="DX13" s="61">
        <f t="shared" si="100"/>
        <v>0</v>
      </c>
      <c r="DY13" s="62">
        <f t="shared" si="101"/>
        <v>0</v>
      </c>
      <c r="DZ13" s="63">
        <f t="shared" si="102"/>
        <v>0</v>
      </c>
      <c r="EA13" s="64">
        <f t="shared" si="103"/>
        <v>0</v>
      </c>
      <c r="EB13" s="58"/>
      <c r="EC13" s="59">
        <f t="shared" si="104"/>
        <v>0</v>
      </c>
      <c r="ED13" s="60">
        <f t="shared" si="105"/>
        <v>0</v>
      </c>
      <c r="EE13" s="61">
        <f t="shared" si="106"/>
        <v>0</v>
      </c>
      <c r="EF13" s="62">
        <f t="shared" si="107"/>
        <v>0</v>
      </c>
      <c r="EG13" s="63">
        <f t="shared" si="108"/>
        <v>0</v>
      </c>
      <c r="EH13" s="64"/>
      <c r="EI13" s="58"/>
      <c r="EJ13" s="59">
        <f t="shared" si="109"/>
        <v>0</v>
      </c>
      <c r="EK13" s="60">
        <f t="shared" si="110"/>
        <v>0</v>
      </c>
      <c r="EL13" s="61">
        <f t="shared" si="111"/>
        <v>0</v>
      </c>
      <c r="EM13" s="62">
        <f t="shared" si="112"/>
        <v>0</v>
      </c>
      <c r="EN13" s="63">
        <f t="shared" si="113"/>
        <v>0</v>
      </c>
      <c r="EO13" s="64">
        <f t="shared" si="114"/>
        <v>0</v>
      </c>
      <c r="EP13" s="65"/>
      <c r="EQ13" s="66">
        <f t="shared" si="115"/>
        <v>17.332000000000001</v>
      </c>
      <c r="ER13" s="47">
        <f t="shared" ref="ER13:ER25" si="130">COUNT(F13,M13,T13,AA13,AH13,AO13,AV13,BC13,BJ13,BQ13,BX13,CE13,CL13,CS13,CZ13,DG13,DN13,DU13,EB13,EI13)*3</f>
        <v>15</v>
      </c>
      <c r="ES13" s="67">
        <f t="shared" si="116"/>
        <v>51.996000000000002</v>
      </c>
      <c r="ET13" s="68">
        <f t="shared" si="117"/>
        <v>3.4660000000000002</v>
      </c>
      <c r="EU13" s="47">
        <f t="shared" si="118"/>
        <v>0</v>
      </c>
      <c r="EV13" s="47" t="str">
        <f t="shared" si="119"/>
        <v>B+</v>
      </c>
      <c r="EW13" s="48" t="str">
        <f t="shared" si="120"/>
        <v>B+</v>
      </c>
      <c r="EX13" s="69"/>
      <c r="EY13" s="70"/>
      <c r="EZ13" s="71"/>
      <c r="FA13" s="52"/>
    </row>
    <row r="14" spans="1:158" ht="50.1" customHeight="1">
      <c r="A14" s="53">
        <v>9</v>
      </c>
      <c r="B14" s="139" t="s">
        <v>16</v>
      </c>
      <c r="C14" s="138">
        <v>17205138</v>
      </c>
      <c r="D14" s="261" t="s">
        <v>325</v>
      </c>
      <c r="E14" s="57"/>
      <c r="F14" s="310">
        <v>73</v>
      </c>
      <c r="G14" s="311">
        <f t="shared" si="0"/>
        <v>0</v>
      </c>
      <c r="H14" s="311">
        <f t="shared" si="1"/>
        <v>2.6659999999999999</v>
      </c>
      <c r="I14" s="312">
        <f t="shared" si="2"/>
        <v>2.6659999999999999</v>
      </c>
      <c r="J14" s="311">
        <f t="shared" si="3"/>
        <v>0</v>
      </c>
      <c r="K14" s="311" t="str">
        <f t="shared" si="4"/>
        <v>B-</v>
      </c>
      <c r="L14" s="313" t="str">
        <f t="shared" si="5"/>
        <v>B-</v>
      </c>
      <c r="M14" s="310">
        <v>90</v>
      </c>
      <c r="N14" s="311">
        <f t="shared" si="6"/>
        <v>0</v>
      </c>
      <c r="O14" s="311">
        <f t="shared" si="7"/>
        <v>4</v>
      </c>
      <c r="P14" s="312">
        <f t="shared" si="8"/>
        <v>4</v>
      </c>
      <c r="Q14" s="311">
        <f t="shared" si="9"/>
        <v>0</v>
      </c>
      <c r="R14" s="311" t="str">
        <f t="shared" si="10"/>
        <v>A</v>
      </c>
      <c r="S14" s="313" t="str">
        <f t="shared" si="11"/>
        <v>A</v>
      </c>
      <c r="T14" s="310">
        <v>90</v>
      </c>
      <c r="U14" s="311">
        <f t="shared" si="12"/>
        <v>0</v>
      </c>
      <c r="V14" s="311">
        <f t="shared" si="13"/>
        <v>4</v>
      </c>
      <c r="W14" s="312">
        <f t="shared" si="14"/>
        <v>4</v>
      </c>
      <c r="X14" s="311">
        <f t="shared" si="15"/>
        <v>0</v>
      </c>
      <c r="Y14" s="311" t="str">
        <f t="shared" si="16"/>
        <v>A</v>
      </c>
      <c r="Z14" s="313" t="str">
        <f t="shared" si="17"/>
        <v>A</v>
      </c>
      <c r="AA14" s="310">
        <v>94</v>
      </c>
      <c r="AB14" s="311">
        <f t="shared" si="18"/>
        <v>0</v>
      </c>
      <c r="AC14" s="311">
        <f t="shared" si="19"/>
        <v>4</v>
      </c>
      <c r="AD14" s="312">
        <f t="shared" si="20"/>
        <v>4</v>
      </c>
      <c r="AE14" s="311">
        <f t="shared" si="21"/>
        <v>0</v>
      </c>
      <c r="AF14" s="311" t="str">
        <f t="shared" si="22"/>
        <v>A</v>
      </c>
      <c r="AG14" s="313" t="str">
        <f t="shared" si="23"/>
        <v>A</v>
      </c>
      <c r="AH14" s="310">
        <v>91</v>
      </c>
      <c r="AI14" s="311">
        <f t="shared" si="126"/>
        <v>0</v>
      </c>
      <c r="AJ14" s="311">
        <f t="shared" si="127"/>
        <v>4</v>
      </c>
      <c r="AK14" s="312">
        <f t="shared" si="24"/>
        <v>4</v>
      </c>
      <c r="AL14" s="311">
        <f t="shared" si="128"/>
        <v>0</v>
      </c>
      <c r="AM14" s="311" t="str">
        <f t="shared" si="129"/>
        <v>A</v>
      </c>
      <c r="AN14" s="313" t="str">
        <f t="shared" si="25"/>
        <v>A</v>
      </c>
      <c r="AO14" s="58"/>
      <c r="AP14" s="59">
        <f t="shared" si="26"/>
        <v>0</v>
      </c>
      <c r="AQ14" s="60">
        <f t="shared" si="27"/>
        <v>0</v>
      </c>
      <c r="AR14" s="61">
        <f t="shared" si="28"/>
        <v>0</v>
      </c>
      <c r="AS14" s="62">
        <f t="shared" si="29"/>
        <v>0</v>
      </c>
      <c r="AT14" s="63">
        <f t="shared" si="30"/>
        <v>0</v>
      </c>
      <c r="AU14" s="64">
        <f t="shared" si="31"/>
        <v>0</v>
      </c>
      <c r="AV14" s="58"/>
      <c r="AW14" s="59">
        <f t="shared" si="32"/>
        <v>0</v>
      </c>
      <c r="AX14" s="60">
        <f t="shared" si="33"/>
        <v>0</v>
      </c>
      <c r="AY14" s="61">
        <f t="shared" si="34"/>
        <v>0</v>
      </c>
      <c r="AZ14" s="62">
        <f t="shared" si="35"/>
        <v>0</v>
      </c>
      <c r="BA14" s="63">
        <f t="shared" si="36"/>
        <v>0</v>
      </c>
      <c r="BB14" s="64">
        <f t="shared" si="37"/>
        <v>0</v>
      </c>
      <c r="BC14" s="58"/>
      <c r="BD14" s="59">
        <f t="shared" si="38"/>
        <v>0</v>
      </c>
      <c r="BE14" s="60">
        <f t="shared" si="39"/>
        <v>0</v>
      </c>
      <c r="BF14" s="61">
        <f t="shared" si="40"/>
        <v>0</v>
      </c>
      <c r="BG14" s="62">
        <f t="shared" si="41"/>
        <v>0</v>
      </c>
      <c r="BH14" s="63">
        <f t="shared" si="42"/>
        <v>0</v>
      </c>
      <c r="BI14" s="64">
        <f t="shared" si="43"/>
        <v>0</v>
      </c>
      <c r="BJ14" s="58"/>
      <c r="BK14" s="59">
        <f t="shared" si="44"/>
        <v>0</v>
      </c>
      <c r="BL14" s="60">
        <f t="shared" si="45"/>
        <v>0</v>
      </c>
      <c r="BM14" s="61">
        <f t="shared" si="46"/>
        <v>0</v>
      </c>
      <c r="BN14" s="62">
        <f t="shared" si="47"/>
        <v>0</v>
      </c>
      <c r="BO14" s="63">
        <f t="shared" si="48"/>
        <v>0</v>
      </c>
      <c r="BP14" s="64">
        <f t="shared" si="49"/>
        <v>0</v>
      </c>
      <c r="BQ14" s="58"/>
      <c r="BR14" s="59">
        <f t="shared" si="50"/>
        <v>0</v>
      </c>
      <c r="BS14" s="60">
        <f t="shared" si="51"/>
        <v>0</v>
      </c>
      <c r="BT14" s="61">
        <f t="shared" si="52"/>
        <v>0</v>
      </c>
      <c r="BU14" s="62">
        <f t="shared" si="53"/>
        <v>0</v>
      </c>
      <c r="BV14" s="63">
        <f t="shared" si="54"/>
        <v>0</v>
      </c>
      <c r="BW14" s="64">
        <f t="shared" si="55"/>
        <v>0</v>
      </c>
      <c r="BX14" s="58"/>
      <c r="BY14" s="59">
        <f t="shared" si="56"/>
        <v>0</v>
      </c>
      <c r="BZ14" s="60">
        <f t="shared" si="57"/>
        <v>0</v>
      </c>
      <c r="CA14" s="61">
        <f t="shared" si="58"/>
        <v>0</v>
      </c>
      <c r="CB14" s="62">
        <f t="shared" si="59"/>
        <v>0</v>
      </c>
      <c r="CC14" s="63">
        <f t="shared" si="60"/>
        <v>0</v>
      </c>
      <c r="CD14" s="64">
        <f t="shared" si="61"/>
        <v>0</v>
      </c>
      <c r="CE14" s="58"/>
      <c r="CF14" s="59">
        <f t="shared" si="62"/>
        <v>0</v>
      </c>
      <c r="CG14" s="60">
        <f t="shared" si="63"/>
        <v>0</v>
      </c>
      <c r="CH14" s="61">
        <f t="shared" si="64"/>
        <v>0</v>
      </c>
      <c r="CI14" s="62">
        <f t="shared" si="65"/>
        <v>0</v>
      </c>
      <c r="CJ14" s="63">
        <f t="shared" si="66"/>
        <v>0</v>
      </c>
      <c r="CK14" s="64">
        <f t="shared" si="67"/>
        <v>0</v>
      </c>
      <c r="CL14" s="58"/>
      <c r="CM14" s="59">
        <f t="shared" si="68"/>
        <v>0</v>
      </c>
      <c r="CN14" s="60">
        <f t="shared" si="69"/>
        <v>0</v>
      </c>
      <c r="CO14" s="61">
        <f t="shared" si="70"/>
        <v>0</v>
      </c>
      <c r="CP14" s="62">
        <f t="shared" si="71"/>
        <v>0</v>
      </c>
      <c r="CQ14" s="63">
        <f t="shared" si="72"/>
        <v>0</v>
      </c>
      <c r="CR14" s="64">
        <f t="shared" si="73"/>
        <v>0</v>
      </c>
      <c r="CS14" s="58"/>
      <c r="CT14" s="59">
        <f t="shared" si="74"/>
        <v>0</v>
      </c>
      <c r="CU14" s="60">
        <f t="shared" si="75"/>
        <v>0</v>
      </c>
      <c r="CV14" s="61">
        <f t="shared" si="76"/>
        <v>0</v>
      </c>
      <c r="CW14" s="62">
        <f t="shared" si="77"/>
        <v>0</v>
      </c>
      <c r="CX14" s="63">
        <f t="shared" si="78"/>
        <v>0</v>
      </c>
      <c r="CY14" s="64">
        <f t="shared" si="79"/>
        <v>0</v>
      </c>
      <c r="CZ14" s="58"/>
      <c r="DA14" s="59">
        <f t="shared" si="80"/>
        <v>0</v>
      </c>
      <c r="DB14" s="60">
        <f t="shared" si="81"/>
        <v>0</v>
      </c>
      <c r="DC14" s="61">
        <f t="shared" si="82"/>
        <v>0</v>
      </c>
      <c r="DD14" s="62">
        <f t="shared" si="83"/>
        <v>0</v>
      </c>
      <c r="DE14" s="63">
        <f t="shared" si="84"/>
        <v>0</v>
      </c>
      <c r="DF14" s="64">
        <f t="shared" si="85"/>
        <v>0</v>
      </c>
      <c r="DG14" s="58"/>
      <c r="DH14" s="59">
        <f t="shared" si="86"/>
        <v>0</v>
      </c>
      <c r="DI14" s="60">
        <f t="shared" si="87"/>
        <v>0</v>
      </c>
      <c r="DJ14" s="61">
        <f t="shared" si="88"/>
        <v>0</v>
      </c>
      <c r="DK14" s="62">
        <f t="shared" si="89"/>
        <v>0</v>
      </c>
      <c r="DL14" s="63">
        <f t="shared" si="90"/>
        <v>0</v>
      </c>
      <c r="DM14" s="64">
        <f t="shared" si="91"/>
        <v>0</v>
      </c>
      <c r="DN14" s="58"/>
      <c r="DO14" s="59">
        <f t="shared" si="92"/>
        <v>0</v>
      </c>
      <c r="DP14" s="60">
        <f t="shared" si="93"/>
        <v>0</v>
      </c>
      <c r="DQ14" s="61">
        <f t="shared" si="94"/>
        <v>0</v>
      </c>
      <c r="DR14" s="62">
        <f t="shared" si="95"/>
        <v>0</v>
      </c>
      <c r="DS14" s="63">
        <f t="shared" si="96"/>
        <v>0</v>
      </c>
      <c r="DT14" s="64">
        <f t="shared" si="97"/>
        <v>0</v>
      </c>
      <c r="DU14" s="58"/>
      <c r="DV14" s="59">
        <f t="shared" si="98"/>
        <v>0</v>
      </c>
      <c r="DW14" s="60">
        <f t="shared" si="99"/>
        <v>0</v>
      </c>
      <c r="DX14" s="61">
        <f t="shared" si="100"/>
        <v>0</v>
      </c>
      <c r="DY14" s="62">
        <f t="shared" si="101"/>
        <v>0</v>
      </c>
      <c r="DZ14" s="63">
        <f t="shared" si="102"/>
        <v>0</v>
      </c>
      <c r="EA14" s="64">
        <f t="shared" si="103"/>
        <v>0</v>
      </c>
      <c r="EB14" s="58"/>
      <c r="EC14" s="59">
        <f t="shared" si="104"/>
        <v>0</v>
      </c>
      <c r="ED14" s="60">
        <f t="shared" si="105"/>
        <v>0</v>
      </c>
      <c r="EE14" s="61">
        <f t="shared" si="106"/>
        <v>0</v>
      </c>
      <c r="EF14" s="62">
        <f t="shared" si="107"/>
        <v>0</v>
      </c>
      <c r="EG14" s="63">
        <f t="shared" si="108"/>
        <v>0</v>
      </c>
      <c r="EH14" s="64"/>
      <c r="EI14" s="58"/>
      <c r="EJ14" s="59">
        <f t="shared" si="109"/>
        <v>0</v>
      </c>
      <c r="EK14" s="60">
        <f t="shared" si="110"/>
        <v>0</v>
      </c>
      <c r="EL14" s="61">
        <f t="shared" si="111"/>
        <v>0</v>
      </c>
      <c r="EM14" s="62">
        <f t="shared" si="112"/>
        <v>0</v>
      </c>
      <c r="EN14" s="63">
        <f t="shared" si="113"/>
        <v>0</v>
      </c>
      <c r="EO14" s="64">
        <f t="shared" si="114"/>
        <v>0</v>
      </c>
      <c r="EP14" s="65"/>
      <c r="EQ14" s="66">
        <f t="shared" si="115"/>
        <v>18.666</v>
      </c>
      <c r="ER14" s="47">
        <f t="shared" si="130"/>
        <v>15</v>
      </c>
      <c r="ES14" s="67">
        <f t="shared" si="116"/>
        <v>55.997999999999998</v>
      </c>
      <c r="ET14" s="68">
        <f t="shared" si="117"/>
        <v>3.7330000000000001</v>
      </c>
      <c r="EU14" s="47">
        <f t="shared" si="118"/>
        <v>0</v>
      </c>
      <c r="EV14" s="47" t="str">
        <f t="shared" si="119"/>
        <v>A-</v>
      </c>
      <c r="EW14" s="48" t="str">
        <f t="shared" si="120"/>
        <v>A-</v>
      </c>
      <c r="EX14" s="69"/>
      <c r="EY14" s="70"/>
      <c r="EZ14" s="71"/>
      <c r="FA14" s="52"/>
    </row>
    <row r="15" spans="1:158" ht="50.1" customHeight="1">
      <c r="A15" s="53">
        <v>10</v>
      </c>
      <c r="B15" s="139" t="s">
        <v>16</v>
      </c>
      <c r="C15" s="138">
        <v>17205139</v>
      </c>
      <c r="D15" s="261" t="s">
        <v>326</v>
      </c>
      <c r="E15" s="57"/>
      <c r="F15" s="310">
        <v>96</v>
      </c>
      <c r="G15" s="311">
        <f t="shared" si="0"/>
        <v>0</v>
      </c>
      <c r="H15" s="311">
        <f t="shared" si="1"/>
        <v>4</v>
      </c>
      <c r="I15" s="312">
        <f t="shared" si="2"/>
        <v>4</v>
      </c>
      <c r="J15" s="311">
        <f t="shared" si="3"/>
        <v>0</v>
      </c>
      <c r="K15" s="311" t="str">
        <f t="shared" si="4"/>
        <v>A</v>
      </c>
      <c r="L15" s="313" t="str">
        <f t="shared" si="5"/>
        <v>A</v>
      </c>
      <c r="M15" s="310">
        <v>75</v>
      </c>
      <c r="N15" s="311">
        <f t="shared" si="6"/>
        <v>0</v>
      </c>
      <c r="O15" s="311">
        <f t="shared" si="7"/>
        <v>3</v>
      </c>
      <c r="P15" s="312">
        <f t="shared" si="8"/>
        <v>3</v>
      </c>
      <c r="Q15" s="311">
        <f t="shared" si="9"/>
        <v>0</v>
      </c>
      <c r="R15" s="311" t="str">
        <f t="shared" si="10"/>
        <v>B</v>
      </c>
      <c r="S15" s="313" t="str">
        <f t="shared" si="11"/>
        <v>B</v>
      </c>
      <c r="T15" s="310">
        <v>97</v>
      </c>
      <c r="U15" s="311">
        <f t="shared" si="12"/>
        <v>0</v>
      </c>
      <c r="V15" s="311">
        <f t="shared" si="13"/>
        <v>4</v>
      </c>
      <c r="W15" s="312">
        <f t="shared" si="14"/>
        <v>4</v>
      </c>
      <c r="X15" s="311">
        <f t="shared" si="15"/>
        <v>0</v>
      </c>
      <c r="Y15" s="311" t="str">
        <f t="shared" si="16"/>
        <v>A</v>
      </c>
      <c r="Z15" s="313" t="str">
        <f t="shared" si="17"/>
        <v>A</v>
      </c>
      <c r="AA15" s="310">
        <v>89</v>
      </c>
      <c r="AB15" s="311">
        <f t="shared" si="18"/>
        <v>0</v>
      </c>
      <c r="AC15" s="311">
        <f t="shared" si="19"/>
        <v>3.6659999999999999</v>
      </c>
      <c r="AD15" s="312">
        <f t="shared" si="20"/>
        <v>3.6659999999999999</v>
      </c>
      <c r="AE15" s="311">
        <f t="shared" si="21"/>
        <v>0</v>
      </c>
      <c r="AF15" s="311" t="str">
        <f t="shared" si="22"/>
        <v>A-</v>
      </c>
      <c r="AG15" s="313" t="str">
        <f t="shared" si="23"/>
        <v>A-</v>
      </c>
      <c r="AH15" s="310">
        <v>76</v>
      </c>
      <c r="AI15" s="311">
        <f t="shared" si="126"/>
        <v>0</v>
      </c>
      <c r="AJ15" s="311">
        <f t="shared" si="127"/>
        <v>3</v>
      </c>
      <c r="AK15" s="312">
        <f t="shared" si="24"/>
        <v>3</v>
      </c>
      <c r="AL15" s="311">
        <f t="shared" si="128"/>
        <v>0</v>
      </c>
      <c r="AM15" s="311" t="str">
        <f t="shared" si="129"/>
        <v>B</v>
      </c>
      <c r="AN15" s="313" t="str">
        <f t="shared" si="25"/>
        <v>B</v>
      </c>
      <c r="AO15" s="58"/>
      <c r="AP15" s="59">
        <f t="shared" si="26"/>
        <v>0</v>
      </c>
      <c r="AQ15" s="60">
        <f t="shared" si="27"/>
        <v>0</v>
      </c>
      <c r="AR15" s="61">
        <f t="shared" si="28"/>
        <v>0</v>
      </c>
      <c r="AS15" s="62">
        <f t="shared" si="29"/>
        <v>0</v>
      </c>
      <c r="AT15" s="63">
        <f t="shared" si="30"/>
        <v>0</v>
      </c>
      <c r="AU15" s="64">
        <f t="shared" si="31"/>
        <v>0</v>
      </c>
      <c r="AV15" s="58"/>
      <c r="AW15" s="59">
        <f t="shared" si="32"/>
        <v>0</v>
      </c>
      <c r="AX15" s="60">
        <f t="shared" si="33"/>
        <v>0</v>
      </c>
      <c r="AY15" s="61">
        <f t="shared" si="34"/>
        <v>0</v>
      </c>
      <c r="AZ15" s="62">
        <f t="shared" si="35"/>
        <v>0</v>
      </c>
      <c r="BA15" s="63">
        <f t="shared" si="36"/>
        <v>0</v>
      </c>
      <c r="BB15" s="64">
        <f t="shared" si="37"/>
        <v>0</v>
      </c>
      <c r="BC15" s="58"/>
      <c r="BD15" s="59">
        <f t="shared" si="38"/>
        <v>0</v>
      </c>
      <c r="BE15" s="60">
        <f t="shared" si="39"/>
        <v>0</v>
      </c>
      <c r="BF15" s="61">
        <f t="shared" si="40"/>
        <v>0</v>
      </c>
      <c r="BG15" s="62">
        <f t="shared" si="41"/>
        <v>0</v>
      </c>
      <c r="BH15" s="63">
        <f t="shared" si="42"/>
        <v>0</v>
      </c>
      <c r="BI15" s="64">
        <f t="shared" si="43"/>
        <v>0</v>
      </c>
      <c r="BJ15" s="58"/>
      <c r="BK15" s="59">
        <f t="shared" si="44"/>
        <v>0</v>
      </c>
      <c r="BL15" s="60">
        <f t="shared" si="45"/>
        <v>0</v>
      </c>
      <c r="BM15" s="61">
        <f t="shared" si="46"/>
        <v>0</v>
      </c>
      <c r="BN15" s="62">
        <f t="shared" si="47"/>
        <v>0</v>
      </c>
      <c r="BO15" s="63">
        <f t="shared" si="48"/>
        <v>0</v>
      </c>
      <c r="BP15" s="64">
        <f t="shared" si="49"/>
        <v>0</v>
      </c>
      <c r="BQ15" s="58"/>
      <c r="BR15" s="59">
        <f t="shared" si="50"/>
        <v>0</v>
      </c>
      <c r="BS15" s="60">
        <f t="shared" si="51"/>
        <v>0</v>
      </c>
      <c r="BT15" s="61">
        <f t="shared" si="52"/>
        <v>0</v>
      </c>
      <c r="BU15" s="62">
        <f t="shared" si="53"/>
        <v>0</v>
      </c>
      <c r="BV15" s="63">
        <f t="shared" si="54"/>
        <v>0</v>
      </c>
      <c r="BW15" s="64">
        <f t="shared" si="55"/>
        <v>0</v>
      </c>
      <c r="BX15" s="58"/>
      <c r="BY15" s="59">
        <f t="shared" si="56"/>
        <v>0</v>
      </c>
      <c r="BZ15" s="60">
        <f t="shared" si="57"/>
        <v>0</v>
      </c>
      <c r="CA15" s="61">
        <f t="shared" si="58"/>
        <v>0</v>
      </c>
      <c r="CB15" s="62">
        <f t="shared" si="59"/>
        <v>0</v>
      </c>
      <c r="CC15" s="63">
        <f t="shared" si="60"/>
        <v>0</v>
      </c>
      <c r="CD15" s="64">
        <f t="shared" si="61"/>
        <v>0</v>
      </c>
      <c r="CE15" s="58"/>
      <c r="CF15" s="59">
        <f t="shared" si="62"/>
        <v>0</v>
      </c>
      <c r="CG15" s="60">
        <f t="shared" si="63"/>
        <v>0</v>
      </c>
      <c r="CH15" s="61">
        <f t="shared" si="64"/>
        <v>0</v>
      </c>
      <c r="CI15" s="62">
        <f t="shared" si="65"/>
        <v>0</v>
      </c>
      <c r="CJ15" s="63">
        <f t="shared" si="66"/>
        <v>0</v>
      </c>
      <c r="CK15" s="64">
        <f t="shared" si="67"/>
        <v>0</v>
      </c>
      <c r="CL15" s="58"/>
      <c r="CM15" s="59">
        <f t="shared" si="68"/>
        <v>0</v>
      </c>
      <c r="CN15" s="60">
        <f t="shared" si="69"/>
        <v>0</v>
      </c>
      <c r="CO15" s="61">
        <f t="shared" si="70"/>
        <v>0</v>
      </c>
      <c r="CP15" s="62">
        <f t="shared" si="71"/>
        <v>0</v>
      </c>
      <c r="CQ15" s="63">
        <f t="shared" si="72"/>
        <v>0</v>
      </c>
      <c r="CR15" s="64">
        <f t="shared" si="73"/>
        <v>0</v>
      </c>
      <c r="CS15" s="58"/>
      <c r="CT15" s="59">
        <f t="shared" si="74"/>
        <v>0</v>
      </c>
      <c r="CU15" s="60">
        <f t="shared" si="75"/>
        <v>0</v>
      </c>
      <c r="CV15" s="61">
        <f t="shared" si="76"/>
        <v>0</v>
      </c>
      <c r="CW15" s="62">
        <f t="shared" si="77"/>
        <v>0</v>
      </c>
      <c r="CX15" s="63">
        <f t="shared" si="78"/>
        <v>0</v>
      </c>
      <c r="CY15" s="64">
        <f t="shared" si="79"/>
        <v>0</v>
      </c>
      <c r="CZ15" s="58"/>
      <c r="DA15" s="59">
        <f t="shared" si="80"/>
        <v>0</v>
      </c>
      <c r="DB15" s="60">
        <f t="shared" si="81"/>
        <v>0</v>
      </c>
      <c r="DC15" s="61">
        <f t="shared" si="82"/>
        <v>0</v>
      </c>
      <c r="DD15" s="62">
        <f t="shared" si="83"/>
        <v>0</v>
      </c>
      <c r="DE15" s="63">
        <f t="shared" si="84"/>
        <v>0</v>
      </c>
      <c r="DF15" s="64">
        <f t="shared" si="85"/>
        <v>0</v>
      </c>
      <c r="DG15" s="58"/>
      <c r="DH15" s="59">
        <f t="shared" si="86"/>
        <v>0</v>
      </c>
      <c r="DI15" s="60">
        <f t="shared" si="87"/>
        <v>0</v>
      </c>
      <c r="DJ15" s="61">
        <f t="shared" si="88"/>
        <v>0</v>
      </c>
      <c r="DK15" s="62">
        <f t="shared" si="89"/>
        <v>0</v>
      </c>
      <c r="DL15" s="63">
        <f t="shared" si="90"/>
        <v>0</v>
      </c>
      <c r="DM15" s="64">
        <f t="shared" si="91"/>
        <v>0</v>
      </c>
      <c r="DN15" s="58"/>
      <c r="DO15" s="59">
        <f t="shared" si="92"/>
        <v>0</v>
      </c>
      <c r="DP15" s="60">
        <f t="shared" si="93"/>
        <v>0</v>
      </c>
      <c r="DQ15" s="61">
        <f t="shared" si="94"/>
        <v>0</v>
      </c>
      <c r="DR15" s="62">
        <f t="shared" si="95"/>
        <v>0</v>
      </c>
      <c r="DS15" s="63">
        <f t="shared" si="96"/>
        <v>0</v>
      </c>
      <c r="DT15" s="64">
        <f t="shared" si="97"/>
        <v>0</v>
      </c>
      <c r="DU15" s="58"/>
      <c r="DV15" s="59">
        <f t="shared" si="98"/>
        <v>0</v>
      </c>
      <c r="DW15" s="60">
        <f t="shared" si="99"/>
        <v>0</v>
      </c>
      <c r="DX15" s="61">
        <f t="shared" si="100"/>
        <v>0</v>
      </c>
      <c r="DY15" s="62">
        <f t="shared" si="101"/>
        <v>0</v>
      </c>
      <c r="DZ15" s="63">
        <f t="shared" si="102"/>
        <v>0</v>
      </c>
      <c r="EA15" s="64">
        <f t="shared" si="103"/>
        <v>0</v>
      </c>
      <c r="EB15" s="58"/>
      <c r="EC15" s="59">
        <f t="shared" si="104"/>
        <v>0</v>
      </c>
      <c r="ED15" s="60">
        <f t="shared" si="105"/>
        <v>0</v>
      </c>
      <c r="EE15" s="61">
        <f t="shared" si="106"/>
        <v>0</v>
      </c>
      <c r="EF15" s="62">
        <f t="shared" si="107"/>
        <v>0</v>
      </c>
      <c r="EG15" s="63">
        <f t="shared" si="108"/>
        <v>0</v>
      </c>
      <c r="EH15" s="64"/>
      <c r="EI15" s="58"/>
      <c r="EJ15" s="59">
        <f t="shared" si="109"/>
        <v>0</v>
      </c>
      <c r="EK15" s="60">
        <f t="shared" si="110"/>
        <v>0</v>
      </c>
      <c r="EL15" s="61">
        <f t="shared" si="111"/>
        <v>0</v>
      </c>
      <c r="EM15" s="62">
        <f t="shared" si="112"/>
        <v>0</v>
      </c>
      <c r="EN15" s="63">
        <f t="shared" si="113"/>
        <v>0</v>
      </c>
      <c r="EO15" s="64">
        <f t="shared" si="114"/>
        <v>0</v>
      </c>
      <c r="EP15" s="65"/>
      <c r="EQ15" s="66">
        <f t="shared" si="115"/>
        <v>17.666</v>
      </c>
      <c r="ER15" s="47">
        <f t="shared" si="130"/>
        <v>15</v>
      </c>
      <c r="ES15" s="67">
        <f t="shared" si="116"/>
        <v>52.997999999999998</v>
      </c>
      <c r="ET15" s="68">
        <f t="shared" si="117"/>
        <v>3.5329999999999999</v>
      </c>
      <c r="EU15" s="47">
        <f t="shared" si="118"/>
        <v>0</v>
      </c>
      <c r="EV15" s="47" t="str">
        <f t="shared" si="119"/>
        <v>B+</v>
      </c>
      <c r="EW15" s="48" t="str">
        <f t="shared" si="120"/>
        <v>B+</v>
      </c>
      <c r="EX15" s="69"/>
      <c r="EY15" s="70"/>
      <c r="EZ15" s="71"/>
      <c r="FA15" s="52"/>
    </row>
    <row r="16" spans="1:158" ht="50.1" customHeight="1">
      <c r="A16" s="53">
        <v>11</v>
      </c>
      <c r="B16" s="139" t="s">
        <v>16</v>
      </c>
      <c r="C16" s="138">
        <v>17205140</v>
      </c>
      <c r="D16" s="261" t="s">
        <v>327</v>
      </c>
      <c r="E16" s="57"/>
      <c r="F16" s="310">
        <v>96</v>
      </c>
      <c r="G16" s="311">
        <f t="shared" si="0"/>
        <v>0</v>
      </c>
      <c r="H16" s="311">
        <f t="shared" si="1"/>
        <v>4</v>
      </c>
      <c r="I16" s="312">
        <f t="shared" si="2"/>
        <v>4</v>
      </c>
      <c r="J16" s="311">
        <f t="shared" si="3"/>
        <v>0</v>
      </c>
      <c r="K16" s="311" t="str">
        <f t="shared" si="4"/>
        <v>A</v>
      </c>
      <c r="L16" s="313" t="str">
        <f t="shared" si="5"/>
        <v>A</v>
      </c>
      <c r="M16" s="310">
        <v>90</v>
      </c>
      <c r="N16" s="311">
        <f t="shared" si="6"/>
        <v>0</v>
      </c>
      <c r="O16" s="311">
        <f t="shared" si="7"/>
        <v>4</v>
      </c>
      <c r="P16" s="312">
        <f t="shared" si="8"/>
        <v>4</v>
      </c>
      <c r="Q16" s="311">
        <f t="shared" si="9"/>
        <v>0</v>
      </c>
      <c r="R16" s="311" t="str">
        <f t="shared" si="10"/>
        <v>A</v>
      </c>
      <c r="S16" s="313" t="str">
        <f t="shared" si="11"/>
        <v>A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310">
        <v>91</v>
      </c>
      <c r="AI16" s="311">
        <f t="shared" si="126"/>
        <v>0</v>
      </c>
      <c r="AJ16" s="311">
        <f t="shared" si="127"/>
        <v>4</v>
      </c>
      <c r="AK16" s="312">
        <f t="shared" si="24"/>
        <v>4</v>
      </c>
      <c r="AL16" s="311">
        <f t="shared" si="128"/>
        <v>0</v>
      </c>
      <c r="AM16" s="311" t="str">
        <f t="shared" si="129"/>
        <v>A</v>
      </c>
      <c r="AN16" s="313" t="str">
        <f t="shared" si="25"/>
        <v>A</v>
      </c>
      <c r="AO16" s="310">
        <v>73</v>
      </c>
      <c r="AP16" s="311">
        <f t="shared" si="26"/>
        <v>0</v>
      </c>
      <c r="AQ16" s="311">
        <f t="shared" si="27"/>
        <v>2.6659999999999999</v>
      </c>
      <c r="AR16" s="312">
        <f t="shared" si="28"/>
        <v>2.6659999999999999</v>
      </c>
      <c r="AS16" s="311">
        <f t="shared" si="29"/>
        <v>0</v>
      </c>
      <c r="AT16" s="311" t="str">
        <f t="shared" si="30"/>
        <v>B-</v>
      </c>
      <c r="AU16" s="313" t="str">
        <f t="shared" si="31"/>
        <v>B-</v>
      </c>
      <c r="AV16" s="310">
        <v>81</v>
      </c>
      <c r="AW16" s="311">
        <f t="shared" si="32"/>
        <v>0</v>
      </c>
      <c r="AX16" s="311">
        <f t="shared" si="33"/>
        <v>3.3330000000000002</v>
      </c>
      <c r="AY16" s="312">
        <f t="shared" si="34"/>
        <v>3.3330000000000002</v>
      </c>
      <c r="AZ16" s="311">
        <f t="shared" si="35"/>
        <v>0</v>
      </c>
      <c r="BA16" s="311" t="str">
        <f t="shared" si="36"/>
        <v>B+</v>
      </c>
      <c r="BB16" s="313" t="str">
        <f t="shared" si="37"/>
        <v>B+</v>
      </c>
      <c r="BC16" s="58"/>
      <c r="BD16" s="59">
        <f t="shared" si="38"/>
        <v>0</v>
      </c>
      <c r="BE16" s="60">
        <f t="shared" si="39"/>
        <v>0</v>
      </c>
      <c r="BF16" s="61">
        <f t="shared" si="40"/>
        <v>0</v>
      </c>
      <c r="BG16" s="62">
        <f t="shared" si="41"/>
        <v>0</v>
      </c>
      <c r="BH16" s="63">
        <f t="shared" si="42"/>
        <v>0</v>
      </c>
      <c r="BI16" s="64">
        <f t="shared" si="43"/>
        <v>0</v>
      </c>
      <c r="BJ16" s="58"/>
      <c r="BK16" s="59">
        <f t="shared" si="44"/>
        <v>0</v>
      </c>
      <c r="BL16" s="60">
        <f t="shared" si="45"/>
        <v>0</v>
      </c>
      <c r="BM16" s="61">
        <f t="shared" si="46"/>
        <v>0</v>
      </c>
      <c r="BN16" s="62">
        <f t="shared" si="47"/>
        <v>0</v>
      </c>
      <c r="BO16" s="63">
        <f t="shared" si="48"/>
        <v>0</v>
      </c>
      <c r="BP16" s="64">
        <f t="shared" si="49"/>
        <v>0</v>
      </c>
      <c r="BQ16" s="58"/>
      <c r="BR16" s="59">
        <f t="shared" si="50"/>
        <v>0</v>
      </c>
      <c r="BS16" s="60">
        <f t="shared" si="51"/>
        <v>0</v>
      </c>
      <c r="BT16" s="61">
        <f t="shared" si="52"/>
        <v>0</v>
      </c>
      <c r="BU16" s="62">
        <f t="shared" si="53"/>
        <v>0</v>
      </c>
      <c r="BV16" s="63">
        <f t="shared" si="54"/>
        <v>0</v>
      </c>
      <c r="BW16" s="64">
        <f t="shared" si="55"/>
        <v>0</v>
      </c>
      <c r="BX16" s="58"/>
      <c r="BY16" s="59">
        <f t="shared" si="56"/>
        <v>0</v>
      </c>
      <c r="BZ16" s="60">
        <f t="shared" si="57"/>
        <v>0</v>
      </c>
      <c r="CA16" s="61">
        <f t="shared" si="58"/>
        <v>0</v>
      </c>
      <c r="CB16" s="62">
        <f t="shared" si="59"/>
        <v>0</v>
      </c>
      <c r="CC16" s="63">
        <f t="shared" si="60"/>
        <v>0</v>
      </c>
      <c r="CD16" s="64">
        <f t="shared" si="61"/>
        <v>0</v>
      </c>
      <c r="CE16" s="58"/>
      <c r="CF16" s="59">
        <f t="shared" si="62"/>
        <v>0</v>
      </c>
      <c r="CG16" s="60">
        <f t="shared" si="63"/>
        <v>0</v>
      </c>
      <c r="CH16" s="61">
        <f t="shared" si="64"/>
        <v>0</v>
      </c>
      <c r="CI16" s="62">
        <f t="shared" si="65"/>
        <v>0</v>
      </c>
      <c r="CJ16" s="63">
        <f t="shared" si="66"/>
        <v>0</v>
      </c>
      <c r="CK16" s="64">
        <f t="shared" si="67"/>
        <v>0</v>
      </c>
      <c r="CL16" s="58"/>
      <c r="CM16" s="59">
        <f t="shared" si="68"/>
        <v>0</v>
      </c>
      <c r="CN16" s="60">
        <f t="shared" si="69"/>
        <v>0</v>
      </c>
      <c r="CO16" s="61">
        <f t="shared" si="70"/>
        <v>0</v>
      </c>
      <c r="CP16" s="62">
        <f t="shared" si="71"/>
        <v>0</v>
      </c>
      <c r="CQ16" s="63">
        <f t="shared" si="72"/>
        <v>0</v>
      </c>
      <c r="CR16" s="64">
        <f t="shared" si="73"/>
        <v>0</v>
      </c>
      <c r="CS16" s="58"/>
      <c r="CT16" s="59">
        <f t="shared" si="74"/>
        <v>0</v>
      </c>
      <c r="CU16" s="60">
        <f t="shared" si="75"/>
        <v>0</v>
      </c>
      <c r="CV16" s="61">
        <f t="shared" si="76"/>
        <v>0</v>
      </c>
      <c r="CW16" s="62">
        <f t="shared" si="77"/>
        <v>0</v>
      </c>
      <c r="CX16" s="63">
        <f t="shared" si="78"/>
        <v>0</v>
      </c>
      <c r="CY16" s="64">
        <f t="shared" si="79"/>
        <v>0</v>
      </c>
      <c r="CZ16" s="58"/>
      <c r="DA16" s="59">
        <f t="shared" si="80"/>
        <v>0</v>
      </c>
      <c r="DB16" s="60">
        <f t="shared" si="81"/>
        <v>0</v>
      </c>
      <c r="DC16" s="61">
        <f t="shared" si="82"/>
        <v>0</v>
      </c>
      <c r="DD16" s="62">
        <f t="shared" si="83"/>
        <v>0</v>
      </c>
      <c r="DE16" s="63">
        <f t="shared" si="84"/>
        <v>0</v>
      </c>
      <c r="DF16" s="64">
        <f t="shared" si="85"/>
        <v>0</v>
      </c>
      <c r="DG16" s="58"/>
      <c r="DH16" s="59">
        <f t="shared" si="86"/>
        <v>0</v>
      </c>
      <c r="DI16" s="60">
        <f t="shared" si="87"/>
        <v>0</v>
      </c>
      <c r="DJ16" s="61">
        <f t="shared" si="88"/>
        <v>0</v>
      </c>
      <c r="DK16" s="62">
        <f t="shared" si="89"/>
        <v>0</v>
      </c>
      <c r="DL16" s="63">
        <f t="shared" si="90"/>
        <v>0</v>
      </c>
      <c r="DM16" s="64">
        <f t="shared" si="91"/>
        <v>0</v>
      </c>
      <c r="DN16" s="58"/>
      <c r="DO16" s="59">
        <f t="shared" si="92"/>
        <v>0</v>
      </c>
      <c r="DP16" s="60">
        <f t="shared" si="93"/>
        <v>0</v>
      </c>
      <c r="DQ16" s="61">
        <f t="shared" si="94"/>
        <v>0</v>
      </c>
      <c r="DR16" s="62">
        <f t="shared" si="95"/>
        <v>0</v>
      </c>
      <c r="DS16" s="63">
        <f t="shared" si="96"/>
        <v>0</v>
      </c>
      <c r="DT16" s="64">
        <f t="shared" si="97"/>
        <v>0</v>
      </c>
      <c r="DU16" s="58"/>
      <c r="DV16" s="59">
        <f t="shared" si="98"/>
        <v>0</v>
      </c>
      <c r="DW16" s="60">
        <f t="shared" si="99"/>
        <v>0</v>
      </c>
      <c r="DX16" s="61">
        <f t="shared" si="100"/>
        <v>0</v>
      </c>
      <c r="DY16" s="62">
        <f t="shared" si="101"/>
        <v>0</v>
      </c>
      <c r="DZ16" s="63">
        <f t="shared" si="102"/>
        <v>0</v>
      </c>
      <c r="EA16" s="64">
        <f t="shared" si="103"/>
        <v>0</v>
      </c>
      <c r="EB16" s="58"/>
      <c r="EC16" s="59">
        <f t="shared" si="104"/>
        <v>0</v>
      </c>
      <c r="ED16" s="60">
        <f t="shared" si="105"/>
        <v>0</v>
      </c>
      <c r="EE16" s="61">
        <f t="shared" si="106"/>
        <v>0</v>
      </c>
      <c r="EF16" s="62">
        <f t="shared" si="107"/>
        <v>0</v>
      </c>
      <c r="EG16" s="63">
        <f t="shared" si="108"/>
        <v>0</v>
      </c>
      <c r="EH16" s="64"/>
      <c r="EI16" s="58"/>
      <c r="EJ16" s="59">
        <f t="shared" si="109"/>
        <v>0</v>
      </c>
      <c r="EK16" s="60">
        <f t="shared" si="110"/>
        <v>0</v>
      </c>
      <c r="EL16" s="61">
        <f t="shared" si="111"/>
        <v>0</v>
      </c>
      <c r="EM16" s="62">
        <f t="shared" si="112"/>
        <v>0</v>
      </c>
      <c r="EN16" s="63">
        <f t="shared" si="113"/>
        <v>0</v>
      </c>
      <c r="EO16" s="64">
        <f t="shared" si="114"/>
        <v>0</v>
      </c>
      <c r="EP16" s="65"/>
      <c r="EQ16" s="66">
        <f t="shared" si="115"/>
        <v>17.999000000000002</v>
      </c>
      <c r="ER16" s="47">
        <f t="shared" si="130"/>
        <v>15</v>
      </c>
      <c r="ES16" s="67">
        <f t="shared" si="116"/>
        <v>53.997</v>
      </c>
      <c r="ET16" s="68">
        <f t="shared" si="117"/>
        <v>3.6</v>
      </c>
      <c r="EU16" s="47">
        <f t="shared" si="118"/>
        <v>0</v>
      </c>
      <c r="EV16" s="47" t="str">
        <f t="shared" si="119"/>
        <v>B+</v>
      </c>
      <c r="EW16" s="48" t="str">
        <f t="shared" si="120"/>
        <v>B+</v>
      </c>
      <c r="EX16" s="69"/>
      <c r="EY16" s="70"/>
      <c r="EZ16" s="71"/>
      <c r="FA16" s="52"/>
    </row>
    <row r="17" spans="1:157" ht="50.1" customHeight="1">
      <c r="A17" s="53">
        <v>12</v>
      </c>
      <c r="B17" s="139" t="s">
        <v>16</v>
      </c>
      <c r="C17" s="138">
        <v>17205141</v>
      </c>
      <c r="D17" s="261" t="s">
        <v>328</v>
      </c>
      <c r="E17" s="57"/>
      <c r="F17" s="310">
        <v>71</v>
      </c>
      <c r="G17" s="311">
        <f t="shared" si="0"/>
        <v>0</v>
      </c>
      <c r="H17" s="311">
        <f t="shared" si="1"/>
        <v>2.6659999999999999</v>
      </c>
      <c r="I17" s="312">
        <f t="shared" si="2"/>
        <v>2.6659999999999999</v>
      </c>
      <c r="J17" s="311">
        <f t="shared" si="3"/>
        <v>0</v>
      </c>
      <c r="K17" s="311" t="str">
        <f t="shared" si="4"/>
        <v>B-</v>
      </c>
      <c r="L17" s="313" t="str">
        <f t="shared" si="5"/>
        <v>B-</v>
      </c>
      <c r="M17" s="310">
        <v>80</v>
      </c>
      <c r="N17" s="311">
        <f t="shared" si="6"/>
        <v>0</v>
      </c>
      <c r="O17" s="311">
        <f t="shared" si="7"/>
        <v>3.3330000000000002</v>
      </c>
      <c r="P17" s="312">
        <f t="shared" si="8"/>
        <v>3.3330000000000002</v>
      </c>
      <c r="Q17" s="311">
        <f t="shared" si="9"/>
        <v>0</v>
      </c>
      <c r="R17" s="311" t="str">
        <f t="shared" si="10"/>
        <v>B+</v>
      </c>
      <c r="S17" s="313" t="str">
        <f t="shared" si="11"/>
        <v>B+</v>
      </c>
      <c r="T17" s="310">
        <v>95</v>
      </c>
      <c r="U17" s="311">
        <f t="shared" si="12"/>
        <v>0</v>
      </c>
      <c r="V17" s="311">
        <f t="shared" si="13"/>
        <v>4</v>
      </c>
      <c r="W17" s="312">
        <f t="shared" si="14"/>
        <v>4</v>
      </c>
      <c r="X17" s="311">
        <f t="shared" si="15"/>
        <v>0</v>
      </c>
      <c r="Y17" s="311" t="str">
        <f t="shared" si="16"/>
        <v>A</v>
      </c>
      <c r="Z17" s="313" t="str">
        <f t="shared" si="17"/>
        <v>A</v>
      </c>
      <c r="AA17" s="310">
        <v>60</v>
      </c>
      <c r="AB17" s="311">
        <f t="shared" si="18"/>
        <v>2</v>
      </c>
      <c r="AC17" s="311">
        <f t="shared" si="19"/>
        <v>0</v>
      </c>
      <c r="AD17" s="312">
        <f t="shared" si="20"/>
        <v>2</v>
      </c>
      <c r="AE17" s="311" t="str">
        <f t="shared" si="21"/>
        <v>C</v>
      </c>
      <c r="AF17" s="311">
        <f t="shared" si="22"/>
        <v>0</v>
      </c>
      <c r="AG17" s="313" t="str">
        <f t="shared" si="23"/>
        <v>C</v>
      </c>
      <c r="AH17" s="58"/>
      <c r="AI17" s="59">
        <f t="shared" si="126"/>
        <v>0</v>
      </c>
      <c r="AJ17" s="60">
        <f t="shared" si="127"/>
        <v>0</v>
      </c>
      <c r="AK17" s="61">
        <f t="shared" si="24"/>
        <v>0</v>
      </c>
      <c r="AL17" s="62">
        <f t="shared" si="128"/>
        <v>0</v>
      </c>
      <c r="AM17" s="63">
        <f t="shared" si="129"/>
        <v>0</v>
      </c>
      <c r="AN17" s="64">
        <f t="shared" si="25"/>
        <v>0</v>
      </c>
      <c r="AO17" s="58"/>
      <c r="AP17" s="59">
        <f t="shared" si="26"/>
        <v>0</v>
      </c>
      <c r="AQ17" s="60">
        <f t="shared" si="27"/>
        <v>0</v>
      </c>
      <c r="AR17" s="61">
        <f t="shared" si="28"/>
        <v>0</v>
      </c>
      <c r="AS17" s="62">
        <f t="shared" si="29"/>
        <v>0</v>
      </c>
      <c r="AT17" s="63">
        <f t="shared" si="30"/>
        <v>0</v>
      </c>
      <c r="AU17" s="64">
        <f t="shared" si="31"/>
        <v>0</v>
      </c>
      <c r="AV17" s="310">
        <v>88</v>
      </c>
      <c r="AW17" s="311">
        <f t="shared" si="32"/>
        <v>0</v>
      </c>
      <c r="AX17" s="311">
        <f t="shared" si="33"/>
        <v>3.6659999999999999</v>
      </c>
      <c r="AY17" s="312">
        <f t="shared" si="34"/>
        <v>3.6659999999999999</v>
      </c>
      <c r="AZ17" s="311">
        <f t="shared" si="35"/>
        <v>0</v>
      </c>
      <c r="BA17" s="311" t="str">
        <f t="shared" si="36"/>
        <v>A-</v>
      </c>
      <c r="BB17" s="313" t="str">
        <f t="shared" si="37"/>
        <v>A-</v>
      </c>
      <c r="BC17" s="58"/>
      <c r="BD17" s="59">
        <f t="shared" si="38"/>
        <v>0</v>
      </c>
      <c r="BE17" s="60">
        <f t="shared" si="39"/>
        <v>0</v>
      </c>
      <c r="BF17" s="61">
        <f t="shared" si="40"/>
        <v>0</v>
      </c>
      <c r="BG17" s="62">
        <f t="shared" si="41"/>
        <v>0</v>
      </c>
      <c r="BH17" s="63">
        <f t="shared" si="42"/>
        <v>0</v>
      </c>
      <c r="BI17" s="64">
        <f t="shared" si="43"/>
        <v>0</v>
      </c>
      <c r="BJ17" s="58"/>
      <c r="BK17" s="59">
        <f t="shared" si="44"/>
        <v>0</v>
      </c>
      <c r="BL17" s="60">
        <f t="shared" si="45"/>
        <v>0</v>
      </c>
      <c r="BM17" s="61">
        <f t="shared" si="46"/>
        <v>0</v>
      </c>
      <c r="BN17" s="62">
        <f t="shared" si="47"/>
        <v>0</v>
      </c>
      <c r="BO17" s="63">
        <f t="shared" si="48"/>
        <v>0</v>
      </c>
      <c r="BP17" s="64">
        <f t="shared" si="49"/>
        <v>0</v>
      </c>
      <c r="BQ17" s="58"/>
      <c r="BR17" s="59">
        <f t="shared" si="50"/>
        <v>0</v>
      </c>
      <c r="BS17" s="60">
        <f t="shared" si="51"/>
        <v>0</v>
      </c>
      <c r="BT17" s="61">
        <f t="shared" si="52"/>
        <v>0</v>
      </c>
      <c r="BU17" s="62">
        <f t="shared" si="53"/>
        <v>0</v>
      </c>
      <c r="BV17" s="63">
        <f t="shared" si="54"/>
        <v>0</v>
      </c>
      <c r="BW17" s="64">
        <f t="shared" si="55"/>
        <v>0</v>
      </c>
      <c r="BX17" s="58"/>
      <c r="BY17" s="59">
        <f t="shared" si="56"/>
        <v>0</v>
      </c>
      <c r="BZ17" s="60">
        <f t="shared" si="57"/>
        <v>0</v>
      </c>
      <c r="CA17" s="61">
        <f t="shared" si="58"/>
        <v>0</v>
      </c>
      <c r="CB17" s="62">
        <f t="shared" si="59"/>
        <v>0</v>
      </c>
      <c r="CC17" s="63">
        <f t="shared" si="60"/>
        <v>0</v>
      </c>
      <c r="CD17" s="64">
        <f t="shared" si="61"/>
        <v>0</v>
      </c>
      <c r="CE17" s="58"/>
      <c r="CF17" s="59">
        <f t="shared" si="62"/>
        <v>0</v>
      </c>
      <c r="CG17" s="60">
        <f t="shared" si="63"/>
        <v>0</v>
      </c>
      <c r="CH17" s="61">
        <f t="shared" si="64"/>
        <v>0</v>
      </c>
      <c r="CI17" s="62">
        <f t="shared" si="65"/>
        <v>0</v>
      </c>
      <c r="CJ17" s="63">
        <f t="shared" si="66"/>
        <v>0</v>
      </c>
      <c r="CK17" s="64">
        <f t="shared" si="67"/>
        <v>0</v>
      </c>
      <c r="CL17" s="58"/>
      <c r="CM17" s="59">
        <f t="shared" si="68"/>
        <v>0</v>
      </c>
      <c r="CN17" s="60">
        <f t="shared" si="69"/>
        <v>0</v>
      </c>
      <c r="CO17" s="61">
        <f t="shared" si="70"/>
        <v>0</v>
      </c>
      <c r="CP17" s="62">
        <f t="shared" si="71"/>
        <v>0</v>
      </c>
      <c r="CQ17" s="63">
        <f t="shared" si="72"/>
        <v>0</v>
      </c>
      <c r="CR17" s="64">
        <f t="shared" si="73"/>
        <v>0</v>
      </c>
      <c r="CS17" s="58"/>
      <c r="CT17" s="59">
        <f t="shared" si="74"/>
        <v>0</v>
      </c>
      <c r="CU17" s="60">
        <f t="shared" si="75"/>
        <v>0</v>
      </c>
      <c r="CV17" s="61">
        <f t="shared" si="76"/>
        <v>0</v>
      </c>
      <c r="CW17" s="62">
        <f t="shared" si="77"/>
        <v>0</v>
      </c>
      <c r="CX17" s="63">
        <f t="shared" si="78"/>
        <v>0</v>
      </c>
      <c r="CY17" s="64">
        <f t="shared" si="79"/>
        <v>0</v>
      </c>
      <c r="CZ17" s="58"/>
      <c r="DA17" s="59">
        <f t="shared" si="80"/>
        <v>0</v>
      </c>
      <c r="DB17" s="60">
        <f t="shared" si="81"/>
        <v>0</v>
      </c>
      <c r="DC17" s="61">
        <f t="shared" si="82"/>
        <v>0</v>
      </c>
      <c r="DD17" s="62">
        <f t="shared" si="83"/>
        <v>0</v>
      </c>
      <c r="DE17" s="63">
        <f t="shared" si="84"/>
        <v>0</v>
      </c>
      <c r="DF17" s="64">
        <f t="shared" si="85"/>
        <v>0</v>
      </c>
      <c r="DG17" s="58"/>
      <c r="DH17" s="59">
        <f t="shared" si="86"/>
        <v>0</v>
      </c>
      <c r="DI17" s="60">
        <f t="shared" si="87"/>
        <v>0</v>
      </c>
      <c r="DJ17" s="61">
        <f t="shared" si="88"/>
        <v>0</v>
      </c>
      <c r="DK17" s="62">
        <f t="shared" si="89"/>
        <v>0</v>
      </c>
      <c r="DL17" s="63">
        <f t="shared" si="90"/>
        <v>0</v>
      </c>
      <c r="DM17" s="64">
        <f t="shared" si="91"/>
        <v>0</v>
      </c>
      <c r="DN17" s="58"/>
      <c r="DO17" s="59">
        <f t="shared" si="92"/>
        <v>0</v>
      </c>
      <c r="DP17" s="60">
        <f t="shared" si="93"/>
        <v>0</v>
      </c>
      <c r="DQ17" s="61">
        <f t="shared" si="94"/>
        <v>0</v>
      </c>
      <c r="DR17" s="62">
        <f t="shared" si="95"/>
        <v>0</v>
      </c>
      <c r="DS17" s="63">
        <f t="shared" si="96"/>
        <v>0</v>
      </c>
      <c r="DT17" s="64">
        <f t="shared" si="97"/>
        <v>0</v>
      </c>
      <c r="DU17" s="58"/>
      <c r="DV17" s="59">
        <f t="shared" si="98"/>
        <v>0</v>
      </c>
      <c r="DW17" s="60">
        <f t="shared" si="99"/>
        <v>0</v>
      </c>
      <c r="DX17" s="61">
        <f t="shared" si="100"/>
        <v>0</v>
      </c>
      <c r="DY17" s="62">
        <f t="shared" si="101"/>
        <v>0</v>
      </c>
      <c r="DZ17" s="63">
        <f t="shared" si="102"/>
        <v>0</v>
      </c>
      <c r="EA17" s="64">
        <f t="shared" si="103"/>
        <v>0</v>
      </c>
      <c r="EB17" s="58"/>
      <c r="EC17" s="59">
        <f t="shared" si="104"/>
        <v>0</v>
      </c>
      <c r="ED17" s="60">
        <f t="shared" si="105"/>
        <v>0</v>
      </c>
      <c r="EE17" s="61">
        <f t="shared" si="106"/>
        <v>0</v>
      </c>
      <c r="EF17" s="62">
        <f t="shared" si="107"/>
        <v>0</v>
      </c>
      <c r="EG17" s="63">
        <f t="shared" si="108"/>
        <v>0</v>
      </c>
      <c r="EH17" s="64"/>
      <c r="EI17" s="58"/>
      <c r="EJ17" s="59">
        <f t="shared" si="109"/>
        <v>0</v>
      </c>
      <c r="EK17" s="60">
        <f t="shared" si="110"/>
        <v>0</v>
      </c>
      <c r="EL17" s="61">
        <f t="shared" si="111"/>
        <v>0</v>
      </c>
      <c r="EM17" s="62">
        <f t="shared" si="112"/>
        <v>0</v>
      </c>
      <c r="EN17" s="63">
        <f t="shared" si="113"/>
        <v>0</v>
      </c>
      <c r="EO17" s="64">
        <f t="shared" si="114"/>
        <v>0</v>
      </c>
      <c r="EP17" s="65"/>
      <c r="EQ17" s="66">
        <f t="shared" si="115"/>
        <v>15.665000000000001</v>
      </c>
      <c r="ER17" s="47">
        <f t="shared" si="130"/>
        <v>15</v>
      </c>
      <c r="ES17" s="67">
        <f t="shared" si="116"/>
        <v>46.994999999999997</v>
      </c>
      <c r="ET17" s="68">
        <f t="shared" si="117"/>
        <v>3.133</v>
      </c>
      <c r="EU17" s="47">
        <f t="shared" si="118"/>
        <v>0</v>
      </c>
      <c r="EV17" s="47" t="str">
        <f t="shared" si="119"/>
        <v>B</v>
      </c>
      <c r="EW17" s="48" t="str">
        <f t="shared" si="120"/>
        <v>B</v>
      </c>
      <c r="EX17" s="69"/>
      <c r="EY17" s="70"/>
      <c r="EZ17" s="71"/>
      <c r="FA17" s="52"/>
    </row>
    <row r="18" spans="1:157" ht="50.1" customHeight="1">
      <c r="A18" s="53">
        <v>13</v>
      </c>
      <c r="B18" s="139" t="s">
        <v>16</v>
      </c>
      <c r="C18" s="138">
        <v>17205142</v>
      </c>
      <c r="D18" s="261" t="s">
        <v>329</v>
      </c>
      <c r="E18" s="57"/>
      <c r="F18" s="310">
        <v>64</v>
      </c>
      <c r="G18" s="311">
        <f t="shared" si="0"/>
        <v>2</v>
      </c>
      <c r="H18" s="311">
        <f t="shared" si="1"/>
        <v>0</v>
      </c>
      <c r="I18" s="312">
        <f t="shared" si="2"/>
        <v>2</v>
      </c>
      <c r="J18" s="311" t="str">
        <f t="shared" si="3"/>
        <v>C</v>
      </c>
      <c r="K18" s="311">
        <f t="shared" si="4"/>
        <v>0</v>
      </c>
      <c r="L18" s="313" t="str">
        <f t="shared" si="5"/>
        <v>C</v>
      </c>
      <c r="M18" s="310">
        <v>87</v>
      </c>
      <c r="N18" s="311">
        <f t="shared" si="6"/>
        <v>0</v>
      </c>
      <c r="O18" s="311">
        <f t="shared" si="7"/>
        <v>3.6659999999999999</v>
      </c>
      <c r="P18" s="312">
        <f t="shared" si="8"/>
        <v>3.6659999999999999</v>
      </c>
      <c r="Q18" s="311">
        <f t="shared" si="9"/>
        <v>0</v>
      </c>
      <c r="R18" s="311" t="str">
        <f t="shared" si="10"/>
        <v>A-</v>
      </c>
      <c r="S18" s="313" t="str">
        <f t="shared" si="11"/>
        <v>A-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310">
        <v>91</v>
      </c>
      <c r="AI18" s="311">
        <f t="shared" si="126"/>
        <v>0</v>
      </c>
      <c r="AJ18" s="311">
        <f t="shared" si="127"/>
        <v>4</v>
      </c>
      <c r="AK18" s="312">
        <f t="shared" si="24"/>
        <v>4</v>
      </c>
      <c r="AL18" s="311">
        <f t="shared" si="128"/>
        <v>0</v>
      </c>
      <c r="AM18" s="311" t="str">
        <f t="shared" si="129"/>
        <v>A</v>
      </c>
      <c r="AN18" s="313" t="str">
        <f t="shared" si="25"/>
        <v>A</v>
      </c>
      <c r="AO18" s="310">
        <v>75</v>
      </c>
      <c r="AP18" s="311">
        <f t="shared" si="26"/>
        <v>0</v>
      </c>
      <c r="AQ18" s="311">
        <f t="shared" si="27"/>
        <v>3</v>
      </c>
      <c r="AR18" s="312">
        <f t="shared" si="28"/>
        <v>3</v>
      </c>
      <c r="AS18" s="311">
        <f t="shared" si="29"/>
        <v>0</v>
      </c>
      <c r="AT18" s="311" t="str">
        <f t="shared" si="30"/>
        <v>B</v>
      </c>
      <c r="AU18" s="313" t="str">
        <f t="shared" si="31"/>
        <v>B</v>
      </c>
      <c r="AV18" s="58"/>
      <c r="AW18" s="59">
        <f t="shared" si="32"/>
        <v>0</v>
      </c>
      <c r="AX18" s="60">
        <f t="shared" si="33"/>
        <v>0</v>
      </c>
      <c r="AY18" s="61">
        <f t="shared" si="34"/>
        <v>0</v>
      </c>
      <c r="AZ18" s="62">
        <f t="shared" si="35"/>
        <v>0</v>
      </c>
      <c r="BA18" s="63">
        <f t="shared" si="36"/>
        <v>0</v>
      </c>
      <c r="BB18" s="64">
        <f t="shared" si="37"/>
        <v>0</v>
      </c>
      <c r="BC18" s="310">
        <v>81</v>
      </c>
      <c r="BD18" s="311">
        <f t="shared" si="38"/>
        <v>0</v>
      </c>
      <c r="BE18" s="311">
        <f t="shared" si="39"/>
        <v>3.3330000000000002</v>
      </c>
      <c r="BF18" s="312">
        <f t="shared" si="40"/>
        <v>3.3330000000000002</v>
      </c>
      <c r="BG18" s="311">
        <f t="shared" si="41"/>
        <v>0</v>
      </c>
      <c r="BH18" s="311" t="str">
        <f t="shared" si="42"/>
        <v>B+</v>
      </c>
      <c r="BI18" s="313" t="str">
        <f t="shared" si="43"/>
        <v>B+</v>
      </c>
      <c r="BJ18" s="58"/>
      <c r="BK18" s="59">
        <f t="shared" si="44"/>
        <v>0</v>
      </c>
      <c r="BL18" s="60">
        <f t="shared" si="45"/>
        <v>0</v>
      </c>
      <c r="BM18" s="61">
        <f t="shared" si="46"/>
        <v>0</v>
      </c>
      <c r="BN18" s="62">
        <f t="shared" si="47"/>
        <v>0</v>
      </c>
      <c r="BO18" s="63">
        <f t="shared" si="48"/>
        <v>0</v>
      </c>
      <c r="BP18" s="64">
        <f t="shared" si="49"/>
        <v>0</v>
      </c>
      <c r="BQ18" s="58"/>
      <c r="BR18" s="59">
        <f t="shared" si="50"/>
        <v>0</v>
      </c>
      <c r="BS18" s="60">
        <f t="shared" si="51"/>
        <v>0</v>
      </c>
      <c r="BT18" s="61">
        <f t="shared" si="52"/>
        <v>0</v>
      </c>
      <c r="BU18" s="62">
        <f t="shared" si="53"/>
        <v>0</v>
      </c>
      <c r="BV18" s="63">
        <f t="shared" si="54"/>
        <v>0</v>
      </c>
      <c r="BW18" s="64">
        <f t="shared" si="55"/>
        <v>0</v>
      </c>
      <c r="BX18" s="58"/>
      <c r="BY18" s="59">
        <f t="shared" si="56"/>
        <v>0</v>
      </c>
      <c r="BZ18" s="60">
        <f t="shared" si="57"/>
        <v>0</v>
      </c>
      <c r="CA18" s="61">
        <f t="shared" si="58"/>
        <v>0</v>
      </c>
      <c r="CB18" s="62">
        <f t="shared" si="59"/>
        <v>0</v>
      </c>
      <c r="CC18" s="63">
        <f t="shared" si="60"/>
        <v>0</v>
      </c>
      <c r="CD18" s="64">
        <f t="shared" si="61"/>
        <v>0</v>
      </c>
      <c r="CE18" s="58"/>
      <c r="CF18" s="59">
        <f t="shared" si="62"/>
        <v>0</v>
      </c>
      <c r="CG18" s="60">
        <f t="shared" si="63"/>
        <v>0</v>
      </c>
      <c r="CH18" s="61">
        <f t="shared" si="64"/>
        <v>0</v>
      </c>
      <c r="CI18" s="62">
        <f t="shared" si="65"/>
        <v>0</v>
      </c>
      <c r="CJ18" s="63">
        <f t="shared" si="66"/>
        <v>0</v>
      </c>
      <c r="CK18" s="64">
        <f t="shared" si="67"/>
        <v>0</v>
      </c>
      <c r="CL18" s="58"/>
      <c r="CM18" s="59">
        <f t="shared" si="68"/>
        <v>0</v>
      </c>
      <c r="CN18" s="60">
        <f t="shared" si="69"/>
        <v>0</v>
      </c>
      <c r="CO18" s="61">
        <f t="shared" si="70"/>
        <v>0</v>
      </c>
      <c r="CP18" s="62">
        <f t="shared" si="71"/>
        <v>0</v>
      </c>
      <c r="CQ18" s="63">
        <f t="shared" si="72"/>
        <v>0</v>
      </c>
      <c r="CR18" s="64">
        <f t="shared" si="73"/>
        <v>0</v>
      </c>
      <c r="CS18" s="58"/>
      <c r="CT18" s="59">
        <f t="shared" si="74"/>
        <v>0</v>
      </c>
      <c r="CU18" s="60">
        <f t="shared" si="75"/>
        <v>0</v>
      </c>
      <c r="CV18" s="61">
        <f t="shared" si="76"/>
        <v>0</v>
      </c>
      <c r="CW18" s="62">
        <f t="shared" si="77"/>
        <v>0</v>
      </c>
      <c r="CX18" s="63">
        <f t="shared" si="78"/>
        <v>0</v>
      </c>
      <c r="CY18" s="64">
        <f t="shared" si="79"/>
        <v>0</v>
      </c>
      <c r="CZ18" s="58"/>
      <c r="DA18" s="59">
        <f t="shared" si="80"/>
        <v>0</v>
      </c>
      <c r="DB18" s="60">
        <f t="shared" si="81"/>
        <v>0</v>
      </c>
      <c r="DC18" s="61">
        <f t="shared" si="82"/>
        <v>0</v>
      </c>
      <c r="DD18" s="62">
        <f t="shared" si="83"/>
        <v>0</v>
      </c>
      <c r="DE18" s="63">
        <f t="shared" si="84"/>
        <v>0</v>
      </c>
      <c r="DF18" s="64">
        <f t="shared" si="85"/>
        <v>0</v>
      </c>
      <c r="DG18" s="58"/>
      <c r="DH18" s="59">
        <f t="shared" si="86"/>
        <v>0</v>
      </c>
      <c r="DI18" s="60">
        <f t="shared" si="87"/>
        <v>0</v>
      </c>
      <c r="DJ18" s="61">
        <f t="shared" si="88"/>
        <v>0</v>
      </c>
      <c r="DK18" s="62">
        <f t="shared" si="89"/>
        <v>0</v>
      </c>
      <c r="DL18" s="63">
        <f t="shared" si="90"/>
        <v>0</v>
      </c>
      <c r="DM18" s="64">
        <f t="shared" si="91"/>
        <v>0</v>
      </c>
      <c r="DN18" s="58"/>
      <c r="DO18" s="59">
        <f t="shared" si="92"/>
        <v>0</v>
      </c>
      <c r="DP18" s="60">
        <f t="shared" si="93"/>
        <v>0</v>
      </c>
      <c r="DQ18" s="61">
        <f t="shared" si="94"/>
        <v>0</v>
      </c>
      <c r="DR18" s="62">
        <f t="shared" si="95"/>
        <v>0</v>
      </c>
      <c r="DS18" s="63">
        <f t="shared" si="96"/>
        <v>0</v>
      </c>
      <c r="DT18" s="64">
        <f t="shared" si="97"/>
        <v>0</v>
      </c>
      <c r="DU18" s="58"/>
      <c r="DV18" s="59">
        <f t="shared" si="98"/>
        <v>0</v>
      </c>
      <c r="DW18" s="60">
        <f t="shared" si="99"/>
        <v>0</v>
      </c>
      <c r="DX18" s="61">
        <f t="shared" si="100"/>
        <v>0</v>
      </c>
      <c r="DY18" s="62">
        <f t="shared" si="101"/>
        <v>0</v>
      </c>
      <c r="DZ18" s="63">
        <f t="shared" si="102"/>
        <v>0</v>
      </c>
      <c r="EA18" s="64">
        <f t="shared" si="103"/>
        <v>0</v>
      </c>
      <c r="EB18" s="58"/>
      <c r="EC18" s="59">
        <f t="shared" si="104"/>
        <v>0</v>
      </c>
      <c r="ED18" s="60">
        <f t="shared" si="105"/>
        <v>0</v>
      </c>
      <c r="EE18" s="61">
        <f t="shared" si="106"/>
        <v>0</v>
      </c>
      <c r="EF18" s="62">
        <f t="shared" si="107"/>
        <v>0</v>
      </c>
      <c r="EG18" s="63">
        <f t="shared" si="108"/>
        <v>0</v>
      </c>
      <c r="EH18" s="64"/>
      <c r="EI18" s="58"/>
      <c r="EJ18" s="59">
        <f t="shared" si="109"/>
        <v>0</v>
      </c>
      <c r="EK18" s="60">
        <f t="shared" si="110"/>
        <v>0</v>
      </c>
      <c r="EL18" s="61">
        <f t="shared" si="111"/>
        <v>0</v>
      </c>
      <c r="EM18" s="62">
        <f t="shared" si="112"/>
        <v>0</v>
      </c>
      <c r="EN18" s="63">
        <f t="shared" si="113"/>
        <v>0</v>
      </c>
      <c r="EO18" s="64">
        <f t="shared" si="114"/>
        <v>0</v>
      </c>
      <c r="EP18" s="65"/>
      <c r="EQ18" s="66">
        <f t="shared" si="115"/>
        <v>15.999000000000001</v>
      </c>
      <c r="ER18" s="47">
        <f t="shared" si="130"/>
        <v>15</v>
      </c>
      <c r="ES18" s="67">
        <f t="shared" si="116"/>
        <v>47.997</v>
      </c>
      <c r="ET18" s="68">
        <f t="shared" si="117"/>
        <v>3.2</v>
      </c>
      <c r="EU18" s="47">
        <f t="shared" si="118"/>
        <v>0</v>
      </c>
      <c r="EV18" s="47" t="str">
        <f t="shared" si="119"/>
        <v>B</v>
      </c>
      <c r="EW18" s="48" t="str">
        <f t="shared" si="120"/>
        <v>B</v>
      </c>
      <c r="EX18" s="69"/>
      <c r="EY18" s="70"/>
      <c r="EZ18" s="71"/>
      <c r="FA18" s="52"/>
    </row>
    <row r="19" spans="1:157" ht="50.1" customHeight="1">
      <c r="A19" s="53">
        <v>14</v>
      </c>
      <c r="B19" s="139" t="s">
        <v>16</v>
      </c>
      <c r="C19" s="138">
        <v>17205143</v>
      </c>
      <c r="D19" s="261" t="s">
        <v>330</v>
      </c>
      <c r="E19" s="57"/>
      <c r="F19" s="310">
        <v>93</v>
      </c>
      <c r="G19" s="311">
        <f t="shared" si="0"/>
        <v>0</v>
      </c>
      <c r="H19" s="311">
        <f t="shared" si="1"/>
        <v>4</v>
      </c>
      <c r="I19" s="312">
        <f t="shared" si="2"/>
        <v>4</v>
      </c>
      <c r="J19" s="311">
        <f t="shared" si="3"/>
        <v>0</v>
      </c>
      <c r="K19" s="311" t="str">
        <f t="shared" si="4"/>
        <v>A</v>
      </c>
      <c r="L19" s="313" t="str">
        <f t="shared" si="5"/>
        <v>A</v>
      </c>
      <c r="M19" s="310">
        <v>78</v>
      </c>
      <c r="N19" s="311">
        <f t="shared" si="6"/>
        <v>0</v>
      </c>
      <c r="O19" s="311">
        <f t="shared" si="7"/>
        <v>3</v>
      </c>
      <c r="P19" s="312">
        <f t="shared" si="8"/>
        <v>3</v>
      </c>
      <c r="Q19" s="311">
        <f t="shared" si="9"/>
        <v>0</v>
      </c>
      <c r="R19" s="311" t="str">
        <f t="shared" si="10"/>
        <v>B</v>
      </c>
      <c r="S19" s="313" t="str">
        <f t="shared" si="11"/>
        <v>B</v>
      </c>
      <c r="T19" s="310">
        <v>90</v>
      </c>
      <c r="U19" s="311">
        <f t="shared" si="12"/>
        <v>0</v>
      </c>
      <c r="V19" s="311">
        <f t="shared" si="13"/>
        <v>4</v>
      </c>
      <c r="W19" s="312">
        <f t="shared" si="14"/>
        <v>4</v>
      </c>
      <c r="X19" s="311">
        <f t="shared" si="15"/>
        <v>0</v>
      </c>
      <c r="Y19" s="311" t="str">
        <f t="shared" si="16"/>
        <v>A</v>
      </c>
      <c r="Z19" s="313" t="str">
        <f t="shared" si="17"/>
        <v>A</v>
      </c>
      <c r="AA19" s="310">
        <v>76</v>
      </c>
      <c r="AB19" s="311">
        <f t="shared" si="18"/>
        <v>0</v>
      </c>
      <c r="AC19" s="311">
        <f t="shared" si="19"/>
        <v>3</v>
      </c>
      <c r="AD19" s="312">
        <f t="shared" si="20"/>
        <v>3</v>
      </c>
      <c r="AE19" s="311">
        <f t="shared" si="21"/>
        <v>0</v>
      </c>
      <c r="AF19" s="311" t="str">
        <f t="shared" si="22"/>
        <v>B</v>
      </c>
      <c r="AG19" s="313" t="str">
        <f t="shared" si="23"/>
        <v>B</v>
      </c>
      <c r="AH19" s="310">
        <v>91</v>
      </c>
      <c r="AI19" s="311">
        <f t="shared" si="126"/>
        <v>0</v>
      </c>
      <c r="AJ19" s="311">
        <f t="shared" si="127"/>
        <v>4</v>
      </c>
      <c r="AK19" s="312">
        <f t="shared" si="24"/>
        <v>4</v>
      </c>
      <c r="AL19" s="311">
        <f t="shared" si="128"/>
        <v>0</v>
      </c>
      <c r="AM19" s="311" t="str">
        <f t="shared" si="129"/>
        <v>A</v>
      </c>
      <c r="AN19" s="313" t="str">
        <f t="shared" si="25"/>
        <v>A</v>
      </c>
      <c r="AO19" s="58"/>
      <c r="AP19" s="59">
        <f t="shared" si="26"/>
        <v>0</v>
      </c>
      <c r="AQ19" s="60">
        <f t="shared" si="27"/>
        <v>0</v>
      </c>
      <c r="AR19" s="61">
        <f t="shared" si="28"/>
        <v>0</v>
      </c>
      <c r="AS19" s="62">
        <f t="shared" si="29"/>
        <v>0</v>
      </c>
      <c r="AT19" s="63">
        <f t="shared" si="30"/>
        <v>0</v>
      </c>
      <c r="AU19" s="64">
        <f t="shared" si="31"/>
        <v>0</v>
      </c>
      <c r="AV19" s="58"/>
      <c r="AW19" s="59">
        <f t="shared" si="32"/>
        <v>0</v>
      </c>
      <c r="AX19" s="60">
        <f t="shared" si="33"/>
        <v>0</v>
      </c>
      <c r="AY19" s="61">
        <f t="shared" si="34"/>
        <v>0</v>
      </c>
      <c r="AZ19" s="62">
        <f t="shared" si="35"/>
        <v>0</v>
      </c>
      <c r="BA19" s="63">
        <f t="shared" si="36"/>
        <v>0</v>
      </c>
      <c r="BB19" s="64">
        <f t="shared" si="37"/>
        <v>0</v>
      </c>
      <c r="BC19" s="58"/>
      <c r="BD19" s="59">
        <f t="shared" si="38"/>
        <v>0</v>
      </c>
      <c r="BE19" s="60">
        <f t="shared" si="39"/>
        <v>0</v>
      </c>
      <c r="BF19" s="61">
        <f t="shared" si="40"/>
        <v>0</v>
      </c>
      <c r="BG19" s="62">
        <f t="shared" si="41"/>
        <v>0</v>
      </c>
      <c r="BH19" s="63">
        <f t="shared" si="42"/>
        <v>0</v>
      </c>
      <c r="BI19" s="64">
        <f t="shared" si="43"/>
        <v>0</v>
      </c>
      <c r="BJ19" s="58"/>
      <c r="BK19" s="59">
        <f t="shared" si="44"/>
        <v>0</v>
      </c>
      <c r="BL19" s="60">
        <f t="shared" si="45"/>
        <v>0</v>
      </c>
      <c r="BM19" s="61">
        <f t="shared" si="46"/>
        <v>0</v>
      </c>
      <c r="BN19" s="62">
        <f t="shared" si="47"/>
        <v>0</v>
      </c>
      <c r="BO19" s="63">
        <f t="shared" si="48"/>
        <v>0</v>
      </c>
      <c r="BP19" s="64">
        <f t="shared" si="49"/>
        <v>0</v>
      </c>
      <c r="BQ19" s="58"/>
      <c r="BR19" s="59">
        <f t="shared" si="50"/>
        <v>0</v>
      </c>
      <c r="BS19" s="60">
        <f t="shared" si="51"/>
        <v>0</v>
      </c>
      <c r="BT19" s="61">
        <f t="shared" si="52"/>
        <v>0</v>
      </c>
      <c r="BU19" s="62">
        <f t="shared" si="53"/>
        <v>0</v>
      </c>
      <c r="BV19" s="63">
        <f t="shared" si="54"/>
        <v>0</v>
      </c>
      <c r="BW19" s="64">
        <f t="shared" si="55"/>
        <v>0</v>
      </c>
      <c r="BX19" s="58"/>
      <c r="BY19" s="59">
        <f t="shared" si="56"/>
        <v>0</v>
      </c>
      <c r="BZ19" s="60">
        <f t="shared" si="57"/>
        <v>0</v>
      </c>
      <c r="CA19" s="61">
        <f t="shared" si="58"/>
        <v>0</v>
      </c>
      <c r="CB19" s="62">
        <f t="shared" si="59"/>
        <v>0</v>
      </c>
      <c r="CC19" s="63">
        <f t="shared" si="60"/>
        <v>0</v>
      </c>
      <c r="CD19" s="64">
        <f t="shared" si="61"/>
        <v>0</v>
      </c>
      <c r="CE19" s="58"/>
      <c r="CF19" s="59">
        <f t="shared" si="62"/>
        <v>0</v>
      </c>
      <c r="CG19" s="60">
        <f t="shared" si="63"/>
        <v>0</v>
      </c>
      <c r="CH19" s="61">
        <f t="shared" si="64"/>
        <v>0</v>
      </c>
      <c r="CI19" s="62">
        <f t="shared" si="65"/>
        <v>0</v>
      </c>
      <c r="CJ19" s="63">
        <f t="shared" si="66"/>
        <v>0</v>
      </c>
      <c r="CK19" s="64">
        <f t="shared" si="67"/>
        <v>0</v>
      </c>
      <c r="CL19" s="58"/>
      <c r="CM19" s="59">
        <f t="shared" si="68"/>
        <v>0</v>
      </c>
      <c r="CN19" s="60">
        <f t="shared" si="69"/>
        <v>0</v>
      </c>
      <c r="CO19" s="61">
        <f t="shared" si="70"/>
        <v>0</v>
      </c>
      <c r="CP19" s="62">
        <f t="shared" si="71"/>
        <v>0</v>
      </c>
      <c r="CQ19" s="63">
        <f t="shared" si="72"/>
        <v>0</v>
      </c>
      <c r="CR19" s="64">
        <f t="shared" si="73"/>
        <v>0</v>
      </c>
      <c r="CS19" s="58"/>
      <c r="CT19" s="59">
        <f t="shared" si="74"/>
        <v>0</v>
      </c>
      <c r="CU19" s="60">
        <f t="shared" si="75"/>
        <v>0</v>
      </c>
      <c r="CV19" s="61">
        <f t="shared" si="76"/>
        <v>0</v>
      </c>
      <c r="CW19" s="62">
        <f t="shared" si="77"/>
        <v>0</v>
      </c>
      <c r="CX19" s="63">
        <f t="shared" si="78"/>
        <v>0</v>
      </c>
      <c r="CY19" s="64">
        <f t="shared" si="79"/>
        <v>0</v>
      </c>
      <c r="CZ19" s="58"/>
      <c r="DA19" s="59">
        <f t="shared" si="80"/>
        <v>0</v>
      </c>
      <c r="DB19" s="60">
        <f t="shared" si="81"/>
        <v>0</v>
      </c>
      <c r="DC19" s="61">
        <f t="shared" si="82"/>
        <v>0</v>
      </c>
      <c r="DD19" s="62">
        <f t="shared" si="83"/>
        <v>0</v>
      </c>
      <c r="DE19" s="63">
        <f t="shared" si="84"/>
        <v>0</v>
      </c>
      <c r="DF19" s="64">
        <f t="shared" si="85"/>
        <v>0</v>
      </c>
      <c r="DG19" s="58"/>
      <c r="DH19" s="59">
        <f t="shared" si="86"/>
        <v>0</v>
      </c>
      <c r="DI19" s="60">
        <f t="shared" si="87"/>
        <v>0</v>
      </c>
      <c r="DJ19" s="61">
        <f t="shared" si="88"/>
        <v>0</v>
      </c>
      <c r="DK19" s="62">
        <f t="shared" si="89"/>
        <v>0</v>
      </c>
      <c r="DL19" s="63">
        <f t="shared" si="90"/>
        <v>0</v>
      </c>
      <c r="DM19" s="64">
        <f t="shared" si="91"/>
        <v>0</v>
      </c>
      <c r="DN19" s="58"/>
      <c r="DO19" s="59">
        <f t="shared" si="92"/>
        <v>0</v>
      </c>
      <c r="DP19" s="60">
        <f t="shared" si="93"/>
        <v>0</v>
      </c>
      <c r="DQ19" s="61">
        <f t="shared" si="94"/>
        <v>0</v>
      </c>
      <c r="DR19" s="62">
        <f t="shared" si="95"/>
        <v>0</v>
      </c>
      <c r="DS19" s="63">
        <f t="shared" si="96"/>
        <v>0</v>
      </c>
      <c r="DT19" s="64">
        <f t="shared" si="97"/>
        <v>0</v>
      </c>
      <c r="DU19" s="58"/>
      <c r="DV19" s="59">
        <f t="shared" si="98"/>
        <v>0</v>
      </c>
      <c r="DW19" s="60">
        <f t="shared" si="99"/>
        <v>0</v>
      </c>
      <c r="DX19" s="61">
        <f t="shared" si="100"/>
        <v>0</v>
      </c>
      <c r="DY19" s="62">
        <f t="shared" si="101"/>
        <v>0</v>
      </c>
      <c r="DZ19" s="63">
        <f t="shared" si="102"/>
        <v>0</v>
      </c>
      <c r="EA19" s="64">
        <f t="shared" si="103"/>
        <v>0</v>
      </c>
      <c r="EB19" s="58"/>
      <c r="EC19" s="59">
        <f t="shared" si="104"/>
        <v>0</v>
      </c>
      <c r="ED19" s="60">
        <f t="shared" si="105"/>
        <v>0</v>
      </c>
      <c r="EE19" s="61">
        <f t="shared" si="106"/>
        <v>0</v>
      </c>
      <c r="EF19" s="62">
        <f t="shared" si="107"/>
        <v>0</v>
      </c>
      <c r="EG19" s="63">
        <f t="shared" si="108"/>
        <v>0</v>
      </c>
      <c r="EH19" s="64"/>
      <c r="EI19" s="58"/>
      <c r="EJ19" s="59">
        <f t="shared" si="109"/>
        <v>0</v>
      </c>
      <c r="EK19" s="60">
        <f t="shared" si="110"/>
        <v>0</v>
      </c>
      <c r="EL19" s="61">
        <f t="shared" si="111"/>
        <v>0</v>
      </c>
      <c r="EM19" s="62">
        <f t="shared" si="112"/>
        <v>0</v>
      </c>
      <c r="EN19" s="63">
        <f t="shared" si="113"/>
        <v>0</v>
      </c>
      <c r="EO19" s="64">
        <f t="shared" si="114"/>
        <v>0</v>
      </c>
      <c r="EP19" s="65"/>
      <c r="EQ19" s="66">
        <f t="shared" si="115"/>
        <v>18</v>
      </c>
      <c r="ER19" s="47">
        <f t="shared" si="130"/>
        <v>15</v>
      </c>
      <c r="ES19" s="67">
        <f t="shared" si="116"/>
        <v>54</v>
      </c>
      <c r="ET19" s="68">
        <f t="shared" si="117"/>
        <v>3.6</v>
      </c>
      <c r="EU19" s="47">
        <f t="shared" si="118"/>
        <v>0</v>
      </c>
      <c r="EV19" s="47" t="str">
        <f t="shared" si="119"/>
        <v>B+</v>
      </c>
      <c r="EW19" s="48" t="str">
        <f t="shared" si="120"/>
        <v>B+</v>
      </c>
      <c r="EX19" s="69"/>
      <c r="EY19" s="70"/>
      <c r="EZ19" s="71"/>
      <c r="FA19" s="52"/>
    </row>
    <row r="20" spans="1:157" ht="49.5" customHeight="1" thickBot="1">
      <c r="A20" s="53">
        <v>15</v>
      </c>
      <c r="B20" s="145" t="s">
        <v>50</v>
      </c>
      <c r="C20" s="146">
        <v>16205087</v>
      </c>
      <c r="D20" s="245" t="s">
        <v>331</v>
      </c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310">
        <v>84</v>
      </c>
      <c r="N20" s="311">
        <f t="shared" si="6"/>
        <v>0</v>
      </c>
      <c r="O20" s="311">
        <f t="shared" si="7"/>
        <v>3.3330000000000002</v>
      </c>
      <c r="P20" s="312">
        <f t="shared" si="8"/>
        <v>3.3330000000000002</v>
      </c>
      <c r="Q20" s="311">
        <f t="shared" si="9"/>
        <v>0</v>
      </c>
      <c r="R20" s="311" t="str">
        <f t="shared" si="10"/>
        <v>B+</v>
      </c>
      <c r="S20" s="313" t="str">
        <f t="shared" si="11"/>
        <v>B+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126"/>
        <v>0</v>
      </c>
      <c r="AJ20" s="60">
        <f t="shared" si="127"/>
        <v>0</v>
      </c>
      <c r="AK20" s="61">
        <f t="shared" si="24"/>
        <v>0</v>
      </c>
      <c r="AL20" s="62">
        <f t="shared" si="128"/>
        <v>0</v>
      </c>
      <c r="AM20" s="63">
        <f t="shared" si="129"/>
        <v>0</v>
      </c>
      <c r="AN20" s="64">
        <f t="shared" si="25"/>
        <v>0</v>
      </c>
      <c r="AO20" s="58"/>
      <c r="AP20" s="59">
        <f t="shared" si="26"/>
        <v>0</v>
      </c>
      <c r="AQ20" s="60">
        <f t="shared" si="27"/>
        <v>0</v>
      </c>
      <c r="AR20" s="61">
        <f t="shared" si="28"/>
        <v>0</v>
      </c>
      <c r="AS20" s="62">
        <f t="shared" si="29"/>
        <v>0</v>
      </c>
      <c r="AT20" s="63">
        <f t="shared" si="30"/>
        <v>0</v>
      </c>
      <c r="AU20" s="64">
        <f t="shared" si="31"/>
        <v>0</v>
      </c>
      <c r="AV20" s="58"/>
      <c r="AW20" s="59">
        <f t="shared" si="32"/>
        <v>0</v>
      </c>
      <c r="AX20" s="60">
        <f t="shared" si="33"/>
        <v>0</v>
      </c>
      <c r="AY20" s="61">
        <f t="shared" si="34"/>
        <v>0</v>
      </c>
      <c r="AZ20" s="62">
        <f t="shared" si="35"/>
        <v>0</v>
      </c>
      <c r="BA20" s="63">
        <f t="shared" si="36"/>
        <v>0</v>
      </c>
      <c r="BB20" s="64">
        <f t="shared" si="37"/>
        <v>0</v>
      </c>
      <c r="BC20" s="58"/>
      <c r="BD20" s="59">
        <f t="shared" si="38"/>
        <v>0</v>
      </c>
      <c r="BE20" s="60">
        <f t="shared" si="39"/>
        <v>0</v>
      </c>
      <c r="BF20" s="61">
        <f t="shared" si="40"/>
        <v>0</v>
      </c>
      <c r="BG20" s="62">
        <f t="shared" si="41"/>
        <v>0</v>
      </c>
      <c r="BH20" s="63">
        <f t="shared" si="42"/>
        <v>0</v>
      </c>
      <c r="BI20" s="64">
        <f t="shared" si="43"/>
        <v>0</v>
      </c>
      <c r="BJ20" s="58"/>
      <c r="BK20" s="59">
        <f t="shared" si="44"/>
        <v>0</v>
      </c>
      <c r="BL20" s="60">
        <f t="shared" si="45"/>
        <v>0</v>
      </c>
      <c r="BM20" s="61">
        <f t="shared" si="46"/>
        <v>0</v>
      </c>
      <c r="BN20" s="62">
        <f t="shared" si="47"/>
        <v>0</v>
      </c>
      <c r="BO20" s="63">
        <f t="shared" si="48"/>
        <v>0</v>
      </c>
      <c r="BP20" s="64">
        <f t="shared" si="49"/>
        <v>0</v>
      </c>
      <c r="BQ20" s="58"/>
      <c r="BR20" s="59">
        <f t="shared" si="50"/>
        <v>0</v>
      </c>
      <c r="BS20" s="60">
        <f t="shared" si="51"/>
        <v>0</v>
      </c>
      <c r="BT20" s="61">
        <f t="shared" si="52"/>
        <v>0</v>
      </c>
      <c r="BU20" s="62">
        <f t="shared" si="53"/>
        <v>0</v>
      </c>
      <c r="BV20" s="63">
        <f t="shared" si="54"/>
        <v>0</v>
      </c>
      <c r="BW20" s="64">
        <f t="shared" si="55"/>
        <v>0</v>
      </c>
      <c r="BX20" s="58"/>
      <c r="BY20" s="59">
        <f t="shared" si="56"/>
        <v>0</v>
      </c>
      <c r="BZ20" s="60">
        <f t="shared" si="57"/>
        <v>0</v>
      </c>
      <c r="CA20" s="61">
        <f t="shared" si="58"/>
        <v>0</v>
      </c>
      <c r="CB20" s="62">
        <f t="shared" si="59"/>
        <v>0</v>
      </c>
      <c r="CC20" s="63">
        <f t="shared" si="60"/>
        <v>0</v>
      </c>
      <c r="CD20" s="64">
        <f t="shared" si="61"/>
        <v>0</v>
      </c>
      <c r="CE20" s="58"/>
      <c r="CF20" s="59">
        <f t="shared" si="62"/>
        <v>0</v>
      </c>
      <c r="CG20" s="60">
        <f t="shared" si="63"/>
        <v>0</v>
      </c>
      <c r="CH20" s="61">
        <f t="shared" si="64"/>
        <v>0</v>
      </c>
      <c r="CI20" s="62">
        <f t="shared" si="65"/>
        <v>0</v>
      </c>
      <c r="CJ20" s="63">
        <f t="shared" si="66"/>
        <v>0</v>
      </c>
      <c r="CK20" s="64">
        <f t="shared" si="67"/>
        <v>0</v>
      </c>
      <c r="CL20" s="58"/>
      <c r="CM20" s="59">
        <f t="shared" si="68"/>
        <v>0</v>
      </c>
      <c r="CN20" s="60">
        <f t="shared" si="69"/>
        <v>0</v>
      </c>
      <c r="CO20" s="61">
        <f t="shared" si="70"/>
        <v>0</v>
      </c>
      <c r="CP20" s="62">
        <f t="shared" si="71"/>
        <v>0</v>
      </c>
      <c r="CQ20" s="63">
        <f t="shared" si="72"/>
        <v>0</v>
      </c>
      <c r="CR20" s="64">
        <f t="shared" si="73"/>
        <v>0</v>
      </c>
      <c r="CS20" s="58"/>
      <c r="CT20" s="59">
        <f t="shared" si="74"/>
        <v>0</v>
      </c>
      <c r="CU20" s="60">
        <f t="shared" si="75"/>
        <v>0</v>
      </c>
      <c r="CV20" s="61">
        <f t="shared" si="76"/>
        <v>0</v>
      </c>
      <c r="CW20" s="62">
        <f t="shared" si="77"/>
        <v>0</v>
      </c>
      <c r="CX20" s="63">
        <f t="shared" si="78"/>
        <v>0</v>
      </c>
      <c r="CY20" s="64">
        <f t="shared" si="79"/>
        <v>0</v>
      </c>
      <c r="CZ20" s="58"/>
      <c r="DA20" s="59">
        <f t="shared" si="80"/>
        <v>0</v>
      </c>
      <c r="DB20" s="60">
        <f t="shared" si="81"/>
        <v>0</v>
      </c>
      <c r="DC20" s="61">
        <f t="shared" si="82"/>
        <v>0</v>
      </c>
      <c r="DD20" s="62">
        <f t="shared" si="83"/>
        <v>0</v>
      </c>
      <c r="DE20" s="63">
        <f t="shared" si="84"/>
        <v>0</v>
      </c>
      <c r="DF20" s="64">
        <f t="shared" si="85"/>
        <v>0</v>
      </c>
      <c r="DG20" s="58"/>
      <c r="DH20" s="59">
        <f t="shared" si="86"/>
        <v>0</v>
      </c>
      <c r="DI20" s="60">
        <f t="shared" si="87"/>
        <v>0</v>
      </c>
      <c r="DJ20" s="61">
        <f t="shared" si="88"/>
        <v>0</v>
      </c>
      <c r="DK20" s="62">
        <f t="shared" si="89"/>
        <v>0</v>
      </c>
      <c r="DL20" s="63">
        <f t="shared" si="90"/>
        <v>0</v>
      </c>
      <c r="DM20" s="64">
        <f t="shared" si="91"/>
        <v>0</v>
      </c>
      <c r="DN20" s="58"/>
      <c r="DO20" s="59">
        <f t="shared" si="92"/>
        <v>0</v>
      </c>
      <c r="DP20" s="60">
        <f t="shared" si="93"/>
        <v>0</v>
      </c>
      <c r="DQ20" s="61">
        <f t="shared" si="94"/>
        <v>0</v>
      </c>
      <c r="DR20" s="62">
        <f t="shared" si="95"/>
        <v>0</v>
      </c>
      <c r="DS20" s="63">
        <f t="shared" si="96"/>
        <v>0</v>
      </c>
      <c r="DT20" s="64">
        <f t="shared" si="97"/>
        <v>0</v>
      </c>
      <c r="DU20" s="58"/>
      <c r="DV20" s="59">
        <f t="shared" si="98"/>
        <v>0</v>
      </c>
      <c r="DW20" s="60">
        <f t="shared" si="99"/>
        <v>0</v>
      </c>
      <c r="DX20" s="61">
        <f t="shared" si="100"/>
        <v>0</v>
      </c>
      <c r="DY20" s="62">
        <f t="shared" si="101"/>
        <v>0</v>
      </c>
      <c r="DZ20" s="63">
        <f t="shared" si="102"/>
        <v>0</v>
      </c>
      <c r="EA20" s="64">
        <f t="shared" si="103"/>
        <v>0</v>
      </c>
      <c r="EB20" s="58"/>
      <c r="EC20" s="59">
        <f t="shared" si="104"/>
        <v>0</v>
      </c>
      <c r="ED20" s="60">
        <f t="shared" si="105"/>
        <v>0</v>
      </c>
      <c r="EE20" s="61">
        <f t="shared" si="106"/>
        <v>0</v>
      </c>
      <c r="EF20" s="62">
        <f t="shared" si="107"/>
        <v>0</v>
      </c>
      <c r="EG20" s="63">
        <f t="shared" si="108"/>
        <v>0</v>
      </c>
      <c r="EH20" s="64"/>
      <c r="EI20" s="58"/>
      <c r="EJ20" s="59">
        <f t="shared" si="109"/>
        <v>0</v>
      </c>
      <c r="EK20" s="60">
        <f t="shared" si="110"/>
        <v>0</v>
      </c>
      <c r="EL20" s="61">
        <f t="shared" si="111"/>
        <v>0</v>
      </c>
      <c r="EM20" s="62">
        <f t="shared" si="112"/>
        <v>0</v>
      </c>
      <c r="EN20" s="63">
        <f t="shared" si="113"/>
        <v>0</v>
      </c>
      <c r="EO20" s="64">
        <f t="shared" si="114"/>
        <v>0</v>
      </c>
      <c r="EP20" s="65"/>
      <c r="EQ20" s="66">
        <f t="shared" si="115"/>
        <v>3.3330000000000002</v>
      </c>
      <c r="ER20" s="47">
        <f t="shared" si="130"/>
        <v>3</v>
      </c>
      <c r="ES20" s="67">
        <f t="shared" si="116"/>
        <v>9.9990000000000006</v>
      </c>
      <c r="ET20" s="68">
        <f t="shared" si="117"/>
        <v>3.3330000000000002</v>
      </c>
      <c r="EU20" s="47">
        <f t="shared" si="118"/>
        <v>0</v>
      </c>
      <c r="EV20" s="47" t="str">
        <f t="shared" si="119"/>
        <v>B+</v>
      </c>
      <c r="EW20" s="48" t="str">
        <f t="shared" si="120"/>
        <v>B+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126"/>
        <v>0</v>
      </c>
      <c r="AJ21" s="60">
        <f t="shared" si="127"/>
        <v>0</v>
      </c>
      <c r="AK21" s="61">
        <f t="shared" si="24"/>
        <v>0</v>
      </c>
      <c r="AL21" s="62">
        <f t="shared" si="128"/>
        <v>0</v>
      </c>
      <c r="AM21" s="63">
        <f t="shared" si="129"/>
        <v>0</v>
      </c>
      <c r="AN21" s="64">
        <f t="shared" si="25"/>
        <v>0</v>
      </c>
      <c r="AO21" s="58"/>
      <c r="AP21" s="59">
        <f t="shared" si="26"/>
        <v>0</v>
      </c>
      <c r="AQ21" s="60">
        <f t="shared" si="27"/>
        <v>0</v>
      </c>
      <c r="AR21" s="61">
        <f t="shared" si="28"/>
        <v>0</v>
      </c>
      <c r="AS21" s="62">
        <f t="shared" si="29"/>
        <v>0</v>
      </c>
      <c r="AT21" s="63">
        <f t="shared" si="30"/>
        <v>0</v>
      </c>
      <c r="AU21" s="64">
        <f t="shared" si="31"/>
        <v>0</v>
      </c>
      <c r="AV21" s="58"/>
      <c r="AW21" s="59">
        <f t="shared" si="32"/>
        <v>0</v>
      </c>
      <c r="AX21" s="60">
        <f t="shared" si="33"/>
        <v>0</v>
      </c>
      <c r="AY21" s="61">
        <f t="shared" si="34"/>
        <v>0</v>
      </c>
      <c r="AZ21" s="62">
        <f t="shared" si="35"/>
        <v>0</v>
      </c>
      <c r="BA21" s="63">
        <f t="shared" si="36"/>
        <v>0</v>
      </c>
      <c r="BB21" s="64">
        <f t="shared" si="37"/>
        <v>0</v>
      </c>
      <c r="BC21" s="58"/>
      <c r="BD21" s="59">
        <f t="shared" si="38"/>
        <v>0</v>
      </c>
      <c r="BE21" s="60">
        <f t="shared" si="39"/>
        <v>0</v>
      </c>
      <c r="BF21" s="61">
        <f t="shared" si="40"/>
        <v>0</v>
      </c>
      <c r="BG21" s="62">
        <f t="shared" si="41"/>
        <v>0</v>
      </c>
      <c r="BH21" s="63">
        <f t="shared" si="42"/>
        <v>0</v>
      </c>
      <c r="BI21" s="64">
        <f t="shared" si="43"/>
        <v>0</v>
      </c>
      <c r="BJ21" s="58"/>
      <c r="BK21" s="59">
        <f t="shared" si="44"/>
        <v>0</v>
      </c>
      <c r="BL21" s="60">
        <f t="shared" si="45"/>
        <v>0</v>
      </c>
      <c r="BM21" s="61">
        <f t="shared" si="46"/>
        <v>0</v>
      </c>
      <c r="BN21" s="62">
        <f t="shared" si="47"/>
        <v>0</v>
      </c>
      <c r="BO21" s="63">
        <f t="shared" si="48"/>
        <v>0</v>
      </c>
      <c r="BP21" s="64">
        <f t="shared" si="49"/>
        <v>0</v>
      </c>
      <c r="BQ21" s="58"/>
      <c r="BR21" s="59">
        <f t="shared" si="50"/>
        <v>0</v>
      </c>
      <c r="BS21" s="60">
        <f t="shared" si="51"/>
        <v>0</v>
      </c>
      <c r="BT21" s="61">
        <f t="shared" si="52"/>
        <v>0</v>
      </c>
      <c r="BU21" s="62">
        <f t="shared" si="53"/>
        <v>0</v>
      </c>
      <c r="BV21" s="63">
        <f t="shared" si="54"/>
        <v>0</v>
      </c>
      <c r="BW21" s="64">
        <f t="shared" si="55"/>
        <v>0</v>
      </c>
      <c r="BX21" s="58"/>
      <c r="BY21" s="59">
        <f t="shared" si="56"/>
        <v>0</v>
      </c>
      <c r="BZ21" s="60">
        <f t="shared" si="57"/>
        <v>0</v>
      </c>
      <c r="CA21" s="61">
        <f t="shared" si="58"/>
        <v>0</v>
      </c>
      <c r="CB21" s="62">
        <f t="shared" si="59"/>
        <v>0</v>
      </c>
      <c r="CC21" s="63">
        <f t="shared" si="60"/>
        <v>0</v>
      </c>
      <c r="CD21" s="64">
        <f t="shared" si="61"/>
        <v>0</v>
      </c>
      <c r="CE21" s="58"/>
      <c r="CF21" s="59">
        <f t="shared" si="62"/>
        <v>0</v>
      </c>
      <c r="CG21" s="60">
        <f t="shared" si="63"/>
        <v>0</v>
      </c>
      <c r="CH21" s="61">
        <f t="shared" si="64"/>
        <v>0</v>
      </c>
      <c r="CI21" s="62">
        <f t="shared" si="65"/>
        <v>0</v>
      </c>
      <c r="CJ21" s="63">
        <f t="shared" si="66"/>
        <v>0</v>
      </c>
      <c r="CK21" s="64">
        <f t="shared" si="67"/>
        <v>0</v>
      </c>
      <c r="CL21" s="58"/>
      <c r="CM21" s="59">
        <f t="shared" si="68"/>
        <v>0</v>
      </c>
      <c r="CN21" s="60">
        <f t="shared" si="69"/>
        <v>0</v>
      </c>
      <c r="CO21" s="61">
        <f t="shared" si="70"/>
        <v>0</v>
      </c>
      <c r="CP21" s="62">
        <f t="shared" si="71"/>
        <v>0</v>
      </c>
      <c r="CQ21" s="63">
        <f t="shared" si="72"/>
        <v>0</v>
      </c>
      <c r="CR21" s="64">
        <f t="shared" si="73"/>
        <v>0</v>
      </c>
      <c r="CS21" s="58"/>
      <c r="CT21" s="59">
        <f t="shared" si="74"/>
        <v>0</v>
      </c>
      <c r="CU21" s="60">
        <f t="shared" si="75"/>
        <v>0</v>
      </c>
      <c r="CV21" s="61">
        <f t="shared" si="76"/>
        <v>0</v>
      </c>
      <c r="CW21" s="62">
        <f t="shared" si="77"/>
        <v>0</v>
      </c>
      <c r="CX21" s="63">
        <f t="shared" si="78"/>
        <v>0</v>
      </c>
      <c r="CY21" s="64">
        <f t="shared" si="79"/>
        <v>0</v>
      </c>
      <c r="CZ21" s="58"/>
      <c r="DA21" s="59">
        <f t="shared" si="80"/>
        <v>0</v>
      </c>
      <c r="DB21" s="60">
        <f t="shared" si="81"/>
        <v>0</v>
      </c>
      <c r="DC21" s="61">
        <f t="shared" si="82"/>
        <v>0</v>
      </c>
      <c r="DD21" s="62">
        <f t="shared" si="83"/>
        <v>0</v>
      </c>
      <c r="DE21" s="63">
        <f t="shared" si="84"/>
        <v>0</v>
      </c>
      <c r="DF21" s="64">
        <f t="shared" si="85"/>
        <v>0</v>
      </c>
      <c r="DG21" s="58"/>
      <c r="DH21" s="59">
        <f t="shared" si="86"/>
        <v>0</v>
      </c>
      <c r="DI21" s="60">
        <f t="shared" si="87"/>
        <v>0</v>
      </c>
      <c r="DJ21" s="61">
        <f t="shared" si="88"/>
        <v>0</v>
      </c>
      <c r="DK21" s="62">
        <f t="shared" si="89"/>
        <v>0</v>
      </c>
      <c r="DL21" s="63">
        <f t="shared" si="90"/>
        <v>0</v>
      </c>
      <c r="DM21" s="64">
        <f t="shared" si="91"/>
        <v>0</v>
      </c>
      <c r="DN21" s="58"/>
      <c r="DO21" s="59">
        <f t="shared" si="92"/>
        <v>0</v>
      </c>
      <c r="DP21" s="60">
        <f t="shared" si="93"/>
        <v>0</v>
      </c>
      <c r="DQ21" s="61">
        <f t="shared" si="94"/>
        <v>0</v>
      </c>
      <c r="DR21" s="62">
        <f t="shared" si="95"/>
        <v>0</v>
      </c>
      <c r="DS21" s="63">
        <f t="shared" si="96"/>
        <v>0</v>
      </c>
      <c r="DT21" s="64">
        <f t="shared" si="97"/>
        <v>0</v>
      </c>
      <c r="DU21" s="58"/>
      <c r="DV21" s="59">
        <f t="shared" si="98"/>
        <v>0</v>
      </c>
      <c r="DW21" s="60">
        <f t="shared" si="99"/>
        <v>0</v>
      </c>
      <c r="DX21" s="61">
        <f t="shared" si="100"/>
        <v>0</v>
      </c>
      <c r="DY21" s="62">
        <f t="shared" si="101"/>
        <v>0</v>
      </c>
      <c r="DZ21" s="63">
        <f t="shared" si="102"/>
        <v>0</v>
      </c>
      <c r="EA21" s="64">
        <f t="shared" si="103"/>
        <v>0</v>
      </c>
      <c r="EB21" s="58"/>
      <c r="EC21" s="59">
        <f t="shared" si="104"/>
        <v>0</v>
      </c>
      <c r="ED21" s="60">
        <f t="shared" si="105"/>
        <v>0</v>
      </c>
      <c r="EE21" s="61">
        <f t="shared" si="106"/>
        <v>0</v>
      </c>
      <c r="EF21" s="62">
        <f t="shared" si="107"/>
        <v>0</v>
      </c>
      <c r="EG21" s="63">
        <f t="shared" si="108"/>
        <v>0</v>
      </c>
      <c r="EH21" s="64"/>
      <c r="EI21" s="58"/>
      <c r="EJ21" s="59">
        <f t="shared" si="109"/>
        <v>0</v>
      </c>
      <c r="EK21" s="60">
        <f t="shared" si="110"/>
        <v>0</v>
      </c>
      <c r="EL21" s="61">
        <f t="shared" si="111"/>
        <v>0</v>
      </c>
      <c r="EM21" s="62">
        <f t="shared" si="112"/>
        <v>0</v>
      </c>
      <c r="EN21" s="63">
        <f t="shared" si="113"/>
        <v>0</v>
      </c>
      <c r="EO21" s="64">
        <f t="shared" si="114"/>
        <v>0</v>
      </c>
      <c r="EP21" s="65"/>
      <c r="EQ21" s="66">
        <f t="shared" si="115"/>
        <v>0</v>
      </c>
      <c r="ER21" s="47">
        <f t="shared" si="130"/>
        <v>0</v>
      </c>
      <c r="ES21" s="67">
        <f t="shared" si="116"/>
        <v>0</v>
      </c>
      <c r="ET21" s="68">
        <f t="shared" si="117"/>
        <v>0</v>
      </c>
      <c r="EU21" s="47">
        <f t="shared" si="118"/>
        <v>0</v>
      </c>
      <c r="EV21" s="47">
        <f t="shared" si="119"/>
        <v>0</v>
      </c>
      <c r="EW21" s="48">
        <f t="shared" si="120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126"/>
        <v>0</v>
      </c>
      <c r="AJ22" s="60">
        <f t="shared" si="127"/>
        <v>0</v>
      </c>
      <c r="AK22" s="61">
        <f t="shared" si="24"/>
        <v>0</v>
      </c>
      <c r="AL22" s="62">
        <f t="shared" si="128"/>
        <v>0</v>
      </c>
      <c r="AM22" s="63">
        <f t="shared" si="129"/>
        <v>0</v>
      </c>
      <c r="AN22" s="64">
        <f t="shared" si="25"/>
        <v>0</v>
      </c>
      <c r="AO22" s="58"/>
      <c r="AP22" s="59">
        <f t="shared" si="26"/>
        <v>0</v>
      </c>
      <c r="AQ22" s="60">
        <f t="shared" si="27"/>
        <v>0</v>
      </c>
      <c r="AR22" s="61">
        <f t="shared" si="28"/>
        <v>0</v>
      </c>
      <c r="AS22" s="62">
        <f t="shared" si="29"/>
        <v>0</v>
      </c>
      <c r="AT22" s="63">
        <f t="shared" si="30"/>
        <v>0</v>
      </c>
      <c r="AU22" s="64">
        <f t="shared" si="31"/>
        <v>0</v>
      </c>
      <c r="AV22" s="58"/>
      <c r="AW22" s="59">
        <f t="shared" si="32"/>
        <v>0</v>
      </c>
      <c r="AX22" s="60">
        <f t="shared" si="33"/>
        <v>0</v>
      </c>
      <c r="AY22" s="61">
        <f t="shared" si="34"/>
        <v>0</v>
      </c>
      <c r="AZ22" s="62">
        <f t="shared" si="35"/>
        <v>0</v>
      </c>
      <c r="BA22" s="63">
        <f t="shared" si="36"/>
        <v>0</v>
      </c>
      <c r="BB22" s="64">
        <f t="shared" si="37"/>
        <v>0</v>
      </c>
      <c r="BC22" s="58"/>
      <c r="BD22" s="59">
        <f t="shared" si="38"/>
        <v>0</v>
      </c>
      <c r="BE22" s="60">
        <f t="shared" si="39"/>
        <v>0</v>
      </c>
      <c r="BF22" s="61">
        <f t="shared" si="40"/>
        <v>0</v>
      </c>
      <c r="BG22" s="62">
        <f t="shared" si="41"/>
        <v>0</v>
      </c>
      <c r="BH22" s="63">
        <f t="shared" si="42"/>
        <v>0</v>
      </c>
      <c r="BI22" s="64">
        <f t="shared" si="43"/>
        <v>0</v>
      </c>
      <c r="BJ22" s="58"/>
      <c r="BK22" s="59">
        <f t="shared" si="44"/>
        <v>0</v>
      </c>
      <c r="BL22" s="60">
        <f t="shared" si="45"/>
        <v>0</v>
      </c>
      <c r="BM22" s="61">
        <f t="shared" si="46"/>
        <v>0</v>
      </c>
      <c r="BN22" s="62">
        <f t="shared" si="47"/>
        <v>0</v>
      </c>
      <c r="BO22" s="63">
        <f t="shared" si="48"/>
        <v>0</v>
      </c>
      <c r="BP22" s="64">
        <f t="shared" si="49"/>
        <v>0</v>
      </c>
      <c r="BQ22" s="58"/>
      <c r="BR22" s="59">
        <f t="shared" si="50"/>
        <v>0</v>
      </c>
      <c r="BS22" s="60">
        <f t="shared" si="51"/>
        <v>0</v>
      </c>
      <c r="BT22" s="61">
        <f t="shared" si="52"/>
        <v>0</v>
      </c>
      <c r="BU22" s="62">
        <f t="shared" si="53"/>
        <v>0</v>
      </c>
      <c r="BV22" s="63">
        <f t="shared" si="54"/>
        <v>0</v>
      </c>
      <c r="BW22" s="64">
        <f t="shared" si="55"/>
        <v>0</v>
      </c>
      <c r="BX22" s="58"/>
      <c r="BY22" s="59">
        <f t="shared" si="56"/>
        <v>0</v>
      </c>
      <c r="BZ22" s="60">
        <f t="shared" si="57"/>
        <v>0</v>
      </c>
      <c r="CA22" s="61">
        <f t="shared" si="58"/>
        <v>0</v>
      </c>
      <c r="CB22" s="62">
        <f t="shared" si="59"/>
        <v>0</v>
      </c>
      <c r="CC22" s="63">
        <f t="shared" si="60"/>
        <v>0</v>
      </c>
      <c r="CD22" s="64">
        <f t="shared" si="61"/>
        <v>0</v>
      </c>
      <c r="CE22" s="58"/>
      <c r="CF22" s="59">
        <f t="shared" si="62"/>
        <v>0</v>
      </c>
      <c r="CG22" s="60">
        <f t="shared" si="63"/>
        <v>0</v>
      </c>
      <c r="CH22" s="61">
        <f t="shared" si="64"/>
        <v>0</v>
      </c>
      <c r="CI22" s="62">
        <f t="shared" si="65"/>
        <v>0</v>
      </c>
      <c r="CJ22" s="63">
        <f t="shared" si="66"/>
        <v>0</v>
      </c>
      <c r="CK22" s="64">
        <f t="shared" si="67"/>
        <v>0</v>
      </c>
      <c r="CL22" s="58"/>
      <c r="CM22" s="59">
        <f t="shared" si="68"/>
        <v>0</v>
      </c>
      <c r="CN22" s="60">
        <f t="shared" si="69"/>
        <v>0</v>
      </c>
      <c r="CO22" s="61">
        <f t="shared" si="70"/>
        <v>0</v>
      </c>
      <c r="CP22" s="62">
        <f t="shared" si="71"/>
        <v>0</v>
      </c>
      <c r="CQ22" s="63">
        <f t="shared" si="72"/>
        <v>0</v>
      </c>
      <c r="CR22" s="64">
        <f t="shared" si="73"/>
        <v>0</v>
      </c>
      <c r="CS22" s="58"/>
      <c r="CT22" s="59">
        <f t="shared" si="74"/>
        <v>0</v>
      </c>
      <c r="CU22" s="60">
        <f t="shared" si="75"/>
        <v>0</v>
      </c>
      <c r="CV22" s="61">
        <f t="shared" si="76"/>
        <v>0</v>
      </c>
      <c r="CW22" s="62">
        <f t="shared" si="77"/>
        <v>0</v>
      </c>
      <c r="CX22" s="63">
        <f t="shared" si="78"/>
        <v>0</v>
      </c>
      <c r="CY22" s="64">
        <f t="shared" si="79"/>
        <v>0</v>
      </c>
      <c r="CZ22" s="58"/>
      <c r="DA22" s="59">
        <f t="shared" si="80"/>
        <v>0</v>
      </c>
      <c r="DB22" s="60">
        <f t="shared" si="81"/>
        <v>0</v>
      </c>
      <c r="DC22" s="61">
        <f t="shared" si="82"/>
        <v>0</v>
      </c>
      <c r="DD22" s="62">
        <f t="shared" si="83"/>
        <v>0</v>
      </c>
      <c r="DE22" s="63">
        <f t="shared" si="84"/>
        <v>0</v>
      </c>
      <c r="DF22" s="64">
        <f t="shared" si="85"/>
        <v>0</v>
      </c>
      <c r="DG22" s="58"/>
      <c r="DH22" s="59">
        <f t="shared" si="86"/>
        <v>0</v>
      </c>
      <c r="DI22" s="60">
        <f t="shared" si="87"/>
        <v>0</v>
      </c>
      <c r="DJ22" s="61">
        <f t="shared" si="88"/>
        <v>0</v>
      </c>
      <c r="DK22" s="62">
        <f t="shared" si="89"/>
        <v>0</v>
      </c>
      <c r="DL22" s="63">
        <f t="shared" si="90"/>
        <v>0</v>
      </c>
      <c r="DM22" s="64">
        <f t="shared" si="91"/>
        <v>0</v>
      </c>
      <c r="DN22" s="58"/>
      <c r="DO22" s="59">
        <f t="shared" si="92"/>
        <v>0</v>
      </c>
      <c r="DP22" s="60">
        <f t="shared" si="93"/>
        <v>0</v>
      </c>
      <c r="DQ22" s="61">
        <f t="shared" si="94"/>
        <v>0</v>
      </c>
      <c r="DR22" s="62">
        <f t="shared" si="95"/>
        <v>0</v>
      </c>
      <c r="DS22" s="63">
        <f t="shared" si="96"/>
        <v>0</v>
      </c>
      <c r="DT22" s="64">
        <f t="shared" si="97"/>
        <v>0</v>
      </c>
      <c r="DU22" s="58"/>
      <c r="DV22" s="59">
        <f t="shared" si="98"/>
        <v>0</v>
      </c>
      <c r="DW22" s="60">
        <f t="shared" si="99"/>
        <v>0</v>
      </c>
      <c r="DX22" s="61">
        <f t="shared" si="100"/>
        <v>0</v>
      </c>
      <c r="DY22" s="62">
        <f t="shared" si="101"/>
        <v>0</v>
      </c>
      <c r="DZ22" s="63">
        <f t="shared" si="102"/>
        <v>0</v>
      </c>
      <c r="EA22" s="64">
        <f t="shared" si="103"/>
        <v>0</v>
      </c>
      <c r="EB22" s="58"/>
      <c r="EC22" s="59">
        <f t="shared" si="104"/>
        <v>0</v>
      </c>
      <c r="ED22" s="60">
        <f t="shared" si="105"/>
        <v>0</v>
      </c>
      <c r="EE22" s="61">
        <f t="shared" si="106"/>
        <v>0</v>
      </c>
      <c r="EF22" s="62">
        <f t="shared" si="107"/>
        <v>0</v>
      </c>
      <c r="EG22" s="63">
        <f t="shared" si="108"/>
        <v>0</v>
      </c>
      <c r="EH22" s="64"/>
      <c r="EI22" s="58"/>
      <c r="EJ22" s="59">
        <f t="shared" si="109"/>
        <v>0</v>
      </c>
      <c r="EK22" s="60">
        <f t="shared" si="110"/>
        <v>0</v>
      </c>
      <c r="EL22" s="61">
        <f t="shared" si="111"/>
        <v>0</v>
      </c>
      <c r="EM22" s="62">
        <f t="shared" si="112"/>
        <v>0</v>
      </c>
      <c r="EN22" s="63">
        <f t="shared" si="113"/>
        <v>0</v>
      </c>
      <c r="EO22" s="64">
        <f t="shared" si="114"/>
        <v>0</v>
      </c>
      <c r="EP22" s="65"/>
      <c r="EQ22" s="66">
        <f t="shared" si="115"/>
        <v>0</v>
      </c>
      <c r="ER22" s="47">
        <f t="shared" si="130"/>
        <v>0</v>
      </c>
      <c r="ES22" s="67">
        <f t="shared" si="116"/>
        <v>0</v>
      </c>
      <c r="ET22" s="68">
        <f t="shared" si="117"/>
        <v>0</v>
      </c>
      <c r="EU22" s="47">
        <f t="shared" si="118"/>
        <v>0</v>
      </c>
      <c r="EV22" s="47">
        <f t="shared" si="119"/>
        <v>0</v>
      </c>
      <c r="EW22" s="48">
        <f t="shared" si="120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126"/>
        <v>0</v>
      </c>
      <c r="AJ23" s="60">
        <f t="shared" si="127"/>
        <v>0</v>
      </c>
      <c r="AK23" s="61">
        <f t="shared" si="24"/>
        <v>0</v>
      </c>
      <c r="AL23" s="62">
        <f t="shared" si="128"/>
        <v>0</v>
      </c>
      <c r="AM23" s="63">
        <f t="shared" si="129"/>
        <v>0</v>
      </c>
      <c r="AN23" s="64">
        <f t="shared" si="25"/>
        <v>0</v>
      </c>
      <c r="AO23" s="58"/>
      <c r="AP23" s="59">
        <f t="shared" si="26"/>
        <v>0</v>
      </c>
      <c r="AQ23" s="60">
        <f t="shared" si="27"/>
        <v>0</v>
      </c>
      <c r="AR23" s="61">
        <f t="shared" si="28"/>
        <v>0</v>
      </c>
      <c r="AS23" s="62">
        <f t="shared" si="29"/>
        <v>0</v>
      </c>
      <c r="AT23" s="63">
        <f t="shared" si="30"/>
        <v>0</v>
      </c>
      <c r="AU23" s="64">
        <f t="shared" si="31"/>
        <v>0</v>
      </c>
      <c r="AV23" s="58"/>
      <c r="AW23" s="59">
        <f t="shared" si="32"/>
        <v>0</v>
      </c>
      <c r="AX23" s="60">
        <f t="shared" si="33"/>
        <v>0</v>
      </c>
      <c r="AY23" s="61">
        <f t="shared" si="34"/>
        <v>0</v>
      </c>
      <c r="AZ23" s="62">
        <f t="shared" si="35"/>
        <v>0</v>
      </c>
      <c r="BA23" s="63">
        <f t="shared" si="36"/>
        <v>0</v>
      </c>
      <c r="BB23" s="64">
        <f t="shared" si="37"/>
        <v>0</v>
      </c>
      <c r="BC23" s="58"/>
      <c r="BD23" s="59">
        <f t="shared" si="38"/>
        <v>0</v>
      </c>
      <c r="BE23" s="60">
        <f t="shared" si="39"/>
        <v>0</v>
      </c>
      <c r="BF23" s="61">
        <f t="shared" si="40"/>
        <v>0</v>
      </c>
      <c r="BG23" s="62">
        <f t="shared" si="41"/>
        <v>0</v>
      </c>
      <c r="BH23" s="63">
        <f t="shared" si="42"/>
        <v>0</v>
      </c>
      <c r="BI23" s="64">
        <f t="shared" si="43"/>
        <v>0</v>
      </c>
      <c r="BJ23" s="58"/>
      <c r="BK23" s="59">
        <f t="shared" si="44"/>
        <v>0</v>
      </c>
      <c r="BL23" s="60">
        <f t="shared" si="45"/>
        <v>0</v>
      </c>
      <c r="BM23" s="61">
        <f t="shared" si="46"/>
        <v>0</v>
      </c>
      <c r="BN23" s="62">
        <f t="shared" si="47"/>
        <v>0</v>
      </c>
      <c r="BO23" s="63">
        <f t="shared" si="48"/>
        <v>0</v>
      </c>
      <c r="BP23" s="64">
        <f t="shared" si="49"/>
        <v>0</v>
      </c>
      <c r="BQ23" s="58"/>
      <c r="BR23" s="59">
        <f t="shared" si="50"/>
        <v>0</v>
      </c>
      <c r="BS23" s="60">
        <f t="shared" si="51"/>
        <v>0</v>
      </c>
      <c r="BT23" s="61">
        <f t="shared" si="52"/>
        <v>0</v>
      </c>
      <c r="BU23" s="62">
        <f t="shared" si="53"/>
        <v>0</v>
      </c>
      <c r="BV23" s="63">
        <f t="shared" si="54"/>
        <v>0</v>
      </c>
      <c r="BW23" s="64">
        <f t="shared" si="55"/>
        <v>0</v>
      </c>
      <c r="BX23" s="58"/>
      <c r="BY23" s="59">
        <f t="shared" si="56"/>
        <v>0</v>
      </c>
      <c r="BZ23" s="60">
        <f t="shared" si="57"/>
        <v>0</v>
      </c>
      <c r="CA23" s="61">
        <f t="shared" si="58"/>
        <v>0</v>
      </c>
      <c r="CB23" s="62">
        <f t="shared" si="59"/>
        <v>0</v>
      </c>
      <c r="CC23" s="63">
        <f t="shared" si="60"/>
        <v>0</v>
      </c>
      <c r="CD23" s="64">
        <f t="shared" si="61"/>
        <v>0</v>
      </c>
      <c r="CE23" s="58"/>
      <c r="CF23" s="59">
        <f t="shared" si="62"/>
        <v>0</v>
      </c>
      <c r="CG23" s="60">
        <f t="shared" si="63"/>
        <v>0</v>
      </c>
      <c r="CH23" s="61">
        <f t="shared" si="64"/>
        <v>0</v>
      </c>
      <c r="CI23" s="62">
        <f t="shared" si="65"/>
        <v>0</v>
      </c>
      <c r="CJ23" s="63">
        <f t="shared" si="66"/>
        <v>0</v>
      </c>
      <c r="CK23" s="64">
        <f t="shared" si="67"/>
        <v>0</v>
      </c>
      <c r="CL23" s="58"/>
      <c r="CM23" s="59">
        <f t="shared" si="68"/>
        <v>0</v>
      </c>
      <c r="CN23" s="60">
        <f t="shared" si="69"/>
        <v>0</v>
      </c>
      <c r="CO23" s="61">
        <f t="shared" si="70"/>
        <v>0</v>
      </c>
      <c r="CP23" s="62">
        <f t="shared" si="71"/>
        <v>0</v>
      </c>
      <c r="CQ23" s="63">
        <f t="shared" si="72"/>
        <v>0</v>
      </c>
      <c r="CR23" s="64">
        <f t="shared" si="73"/>
        <v>0</v>
      </c>
      <c r="CS23" s="58"/>
      <c r="CT23" s="59">
        <f t="shared" si="74"/>
        <v>0</v>
      </c>
      <c r="CU23" s="60">
        <f t="shared" si="75"/>
        <v>0</v>
      </c>
      <c r="CV23" s="61">
        <f t="shared" si="76"/>
        <v>0</v>
      </c>
      <c r="CW23" s="62">
        <f t="shared" si="77"/>
        <v>0</v>
      </c>
      <c r="CX23" s="63">
        <f t="shared" si="78"/>
        <v>0</v>
      </c>
      <c r="CY23" s="64">
        <f t="shared" si="79"/>
        <v>0</v>
      </c>
      <c r="CZ23" s="58"/>
      <c r="DA23" s="59">
        <f t="shared" si="80"/>
        <v>0</v>
      </c>
      <c r="DB23" s="60">
        <f t="shared" si="81"/>
        <v>0</v>
      </c>
      <c r="DC23" s="61">
        <f t="shared" si="82"/>
        <v>0</v>
      </c>
      <c r="DD23" s="62">
        <f t="shared" si="83"/>
        <v>0</v>
      </c>
      <c r="DE23" s="63">
        <f t="shared" si="84"/>
        <v>0</v>
      </c>
      <c r="DF23" s="64">
        <f t="shared" si="85"/>
        <v>0</v>
      </c>
      <c r="DG23" s="58"/>
      <c r="DH23" s="59">
        <f t="shared" si="86"/>
        <v>0</v>
      </c>
      <c r="DI23" s="60">
        <f t="shared" si="87"/>
        <v>0</v>
      </c>
      <c r="DJ23" s="61">
        <f t="shared" si="88"/>
        <v>0</v>
      </c>
      <c r="DK23" s="62">
        <f t="shared" si="89"/>
        <v>0</v>
      </c>
      <c r="DL23" s="63">
        <f t="shared" si="90"/>
        <v>0</v>
      </c>
      <c r="DM23" s="64">
        <f t="shared" si="91"/>
        <v>0</v>
      </c>
      <c r="DN23" s="58"/>
      <c r="DO23" s="59">
        <f t="shared" si="92"/>
        <v>0</v>
      </c>
      <c r="DP23" s="60">
        <f t="shared" si="93"/>
        <v>0</v>
      </c>
      <c r="DQ23" s="61">
        <f t="shared" si="94"/>
        <v>0</v>
      </c>
      <c r="DR23" s="62">
        <f t="shared" si="95"/>
        <v>0</v>
      </c>
      <c r="DS23" s="63">
        <f t="shared" si="96"/>
        <v>0</v>
      </c>
      <c r="DT23" s="64">
        <f t="shared" si="97"/>
        <v>0</v>
      </c>
      <c r="DU23" s="58"/>
      <c r="DV23" s="59">
        <f t="shared" si="98"/>
        <v>0</v>
      </c>
      <c r="DW23" s="60">
        <f t="shared" si="99"/>
        <v>0</v>
      </c>
      <c r="DX23" s="61">
        <f t="shared" si="100"/>
        <v>0</v>
      </c>
      <c r="DY23" s="62">
        <f t="shared" si="101"/>
        <v>0</v>
      </c>
      <c r="DZ23" s="63">
        <f t="shared" si="102"/>
        <v>0</v>
      </c>
      <c r="EA23" s="64">
        <f t="shared" si="103"/>
        <v>0</v>
      </c>
      <c r="EB23" s="58"/>
      <c r="EC23" s="59">
        <f t="shared" si="104"/>
        <v>0</v>
      </c>
      <c r="ED23" s="60">
        <f t="shared" si="105"/>
        <v>0</v>
      </c>
      <c r="EE23" s="61">
        <f t="shared" si="106"/>
        <v>0</v>
      </c>
      <c r="EF23" s="62">
        <f t="shared" si="107"/>
        <v>0</v>
      </c>
      <c r="EG23" s="63">
        <f t="shared" si="108"/>
        <v>0</v>
      </c>
      <c r="EH23" s="64"/>
      <c r="EI23" s="58"/>
      <c r="EJ23" s="59">
        <f t="shared" si="109"/>
        <v>0</v>
      </c>
      <c r="EK23" s="60">
        <f t="shared" si="110"/>
        <v>0</v>
      </c>
      <c r="EL23" s="61">
        <f t="shared" si="111"/>
        <v>0</v>
      </c>
      <c r="EM23" s="62">
        <f t="shared" si="112"/>
        <v>0</v>
      </c>
      <c r="EN23" s="63">
        <f t="shared" si="113"/>
        <v>0</v>
      </c>
      <c r="EO23" s="64">
        <f t="shared" si="114"/>
        <v>0</v>
      </c>
      <c r="EP23" s="65"/>
      <c r="EQ23" s="66">
        <f t="shared" si="115"/>
        <v>0</v>
      </c>
      <c r="ER23" s="47">
        <f t="shared" si="130"/>
        <v>0</v>
      </c>
      <c r="ES23" s="67">
        <f t="shared" si="116"/>
        <v>0</v>
      </c>
      <c r="ET23" s="68">
        <f t="shared" si="117"/>
        <v>0</v>
      </c>
      <c r="EU23" s="47">
        <f t="shared" si="118"/>
        <v>0</v>
      </c>
      <c r="EV23" s="47">
        <f t="shared" si="119"/>
        <v>0</v>
      </c>
      <c r="EW23" s="48">
        <f t="shared" si="120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126"/>
        <v>0</v>
      </c>
      <c r="AJ24" s="60">
        <f t="shared" si="127"/>
        <v>0</v>
      </c>
      <c r="AK24" s="61">
        <f t="shared" si="24"/>
        <v>0</v>
      </c>
      <c r="AL24" s="62">
        <f t="shared" si="128"/>
        <v>0</v>
      </c>
      <c r="AM24" s="63">
        <f t="shared" si="129"/>
        <v>0</v>
      </c>
      <c r="AN24" s="64">
        <f t="shared" si="25"/>
        <v>0</v>
      </c>
      <c r="AO24" s="58"/>
      <c r="AP24" s="59">
        <f t="shared" si="26"/>
        <v>0</v>
      </c>
      <c r="AQ24" s="60">
        <f t="shared" si="27"/>
        <v>0</v>
      </c>
      <c r="AR24" s="61">
        <f t="shared" si="28"/>
        <v>0</v>
      </c>
      <c r="AS24" s="62">
        <f t="shared" si="29"/>
        <v>0</v>
      </c>
      <c r="AT24" s="63">
        <f t="shared" si="30"/>
        <v>0</v>
      </c>
      <c r="AU24" s="64">
        <f t="shared" si="31"/>
        <v>0</v>
      </c>
      <c r="AV24" s="58"/>
      <c r="AW24" s="59">
        <f t="shared" si="32"/>
        <v>0</v>
      </c>
      <c r="AX24" s="60">
        <f t="shared" si="33"/>
        <v>0</v>
      </c>
      <c r="AY24" s="61">
        <f t="shared" si="34"/>
        <v>0</v>
      </c>
      <c r="AZ24" s="62">
        <f t="shared" si="35"/>
        <v>0</v>
      </c>
      <c r="BA24" s="63">
        <f t="shared" si="36"/>
        <v>0</v>
      </c>
      <c r="BB24" s="64">
        <f t="shared" si="37"/>
        <v>0</v>
      </c>
      <c r="BC24" s="58"/>
      <c r="BD24" s="59">
        <f t="shared" si="38"/>
        <v>0</v>
      </c>
      <c r="BE24" s="60">
        <f t="shared" si="39"/>
        <v>0</v>
      </c>
      <c r="BF24" s="61">
        <f t="shared" si="40"/>
        <v>0</v>
      </c>
      <c r="BG24" s="62">
        <f t="shared" si="41"/>
        <v>0</v>
      </c>
      <c r="BH24" s="63">
        <f t="shared" si="42"/>
        <v>0</v>
      </c>
      <c r="BI24" s="64">
        <f t="shared" si="43"/>
        <v>0</v>
      </c>
      <c r="BJ24" s="58"/>
      <c r="BK24" s="59">
        <f t="shared" si="44"/>
        <v>0</v>
      </c>
      <c r="BL24" s="60">
        <f t="shared" si="45"/>
        <v>0</v>
      </c>
      <c r="BM24" s="61">
        <f t="shared" si="46"/>
        <v>0</v>
      </c>
      <c r="BN24" s="62">
        <f t="shared" si="47"/>
        <v>0</v>
      </c>
      <c r="BO24" s="63">
        <f t="shared" si="48"/>
        <v>0</v>
      </c>
      <c r="BP24" s="64">
        <f t="shared" si="49"/>
        <v>0</v>
      </c>
      <c r="BQ24" s="58"/>
      <c r="BR24" s="59">
        <f t="shared" si="50"/>
        <v>0</v>
      </c>
      <c r="BS24" s="60">
        <f t="shared" si="51"/>
        <v>0</v>
      </c>
      <c r="BT24" s="61">
        <f t="shared" si="52"/>
        <v>0</v>
      </c>
      <c r="BU24" s="62">
        <f t="shared" si="53"/>
        <v>0</v>
      </c>
      <c r="BV24" s="63">
        <f t="shared" si="54"/>
        <v>0</v>
      </c>
      <c r="BW24" s="64">
        <f t="shared" si="55"/>
        <v>0</v>
      </c>
      <c r="BX24" s="58"/>
      <c r="BY24" s="59">
        <f t="shared" si="56"/>
        <v>0</v>
      </c>
      <c r="BZ24" s="60">
        <f t="shared" si="57"/>
        <v>0</v>
      </c>
      <c r="CA24" s="61">
        <f t="shared" si="58"/>
        <v>0</v>
      </c>
      <c r="CB24" s="62">
        <f t="shared" si="59"/>
        <v>0</v>
      </c>
      <c r="CC24" s="63">
        <f t="shared" si="60"/>
        <v>0</v>
      </c>
      <c r="CD24" s="64">
        <f t="shared" si="61"/>
        <v>0</v>
      </c>
      <c r="CE24" s="58"/>
      <c r="CF24" s="59">
        <f t="shared" si="62"/>
        <v>0</v>
      </c>
      <c r="CG24" s="60">
        <f t="shared" si="63"/>
        <v>0</v>
      </c>
      <c r="CH24" s="61">
        <f t="shared" si="64"/>
        <v>0</v>
      </c>
      <c r="CI24" s="62">
        <f t="shared" si="65"/>
        <v>0</v>
      </c>
      <c r="CJ24" s="63">
        <f t="shared" si="66"/>
        <v>0</v>
      </c>
      <c r="CK24" s="64">
        <f t="shared" si="67"/>
        <v>0</v>
      </c>
      <c r="CL24" s="58"/>
      <c r="CM24" s="59">
        <f t="shared" si="68"/>
        <v>0</v>
      </c>
      <c r="CN24" s="60">
        <f t="shared" si="69"/>
        <v>0</v>
      </c>
      <c r="CO24" s="61">
        <f t="shared" si="70"/>
        <v>0</v>
      </c>
      <c r="CP24" s="62">
        <f t="shared" si="71"/>
        <v>0</v>
      </c>
      <c r="CQ24" s="63">
        <f t="shared" si="72"/>
        <v>0</v>
      </c>
      <c r="CR24" s="64">
        <f t="shared" si="73"/>
        <v>0</v>
      </c>
      <c r="CS24" s="58"/>
      <c r="CT24" s="59">
        <f t="shared" si="74"/>
        <v>0</v>
      </c>
      <c r="CU24" s="60">
        <f t="shared" si="75"/>
        <v>0</v>
      </c>
      <c r="CV24" s="61">
        <f t="shared" si="76"/>
        <v>0</v>
      </c>
      <c r="CW24" s="62">
        <f t="shared" si="77"/>
        <v>0</v>
      </c>
      <c r="CX24" s="63">
        <f t="shared" si="78"/>
        <v>0</v>
      </c>
      <c r="CY24" s="64">
        <f t="shared" si="79"/>
        <v>0</v>
      </c>
      <c r="CZ24" s="58"/>
      <c r="DA24" s="59">
        <f t="shared" si="80"/>
        <v>0</v>
      </c>
      <c r="DB24" s="60">
        <f t="shared" si="81"/>
        <v>0</v>
      </c>
      <c r="DC24" s="61">
        <f t="shared" si="82"/>
        <v>0</v>
      </c>
      <c r="DD24" s="62">
        <f t="shared" si="83"/>
        <v>0</v>
      </c>
      <c r="DE24" s="63">
        <f t="shared" si="84"/>
        <v>0</v>
      </c>
      <c r="DF24" s="64">
        <f t="shared" si="85"/>
        <v>0</v>
      </c>
      <c r="DG24" s="58"/>
      <c r="DH24" s="59">
        <f t="shared" si="86"/>
        <v>0</v>
      </c>
      <c r="DI24" s="60">
        <f t="shared" si="87"/>
        <v>0</v>
      </c>
      <c r="DJ24" s="61">
        <f t="shared" si="88"/>
        <v>0</v>
      </c>
      <c r="DK24" s="62">
        <f t="shared" si="89"/>
        <v>0</v>
      </c>
      <c r="DL24" s="63">
        <f t="shared" si="90"/>
        <v>0</v>
      </c>
      <c r="DM24" s="64">
        <f t="shared" si="91"/>
        <v>0</v>
      </c>
      <c r="DN24" s="58"/>
      <c r="DO24" s="59">
        <f t="shared" si="92"/>
        <v>0</v>
      </c>
      <c r="DP24" s="60">
        <f t="shared" si="93"/>
        <v>0</v>
      </c>
      <c r="DQ24" s="61">
        <f t="shared" si="94"/>
        <v>0</v>
      </c>
      <c r="DR24" s="62">
        <f t="shared" si="95"/>
        <v>0</v>
      </c>
      <c r="DS24" s="63">
        <f t="shared" si="96"/>
        <v>0</v>
      </c>
      <c r="DT24" s="64">
        <f t="shared" si="97"/>
        <v>0</v>
      </c>
      <c r="DU24" s="58"/>
      <c r="DV24" s="59">
        <f t="shared" si="98"/>
        <v>0</v>
      </c>
      <c r="DW24" s="60">
        <f t="shared" si="99"/>
        <v>0</v>
      </c>
      <c r="DX24" s="61">
        <f t="shared" si="100"/>
        <v>0</v>
      </c>
      <c r="DY24" s="62">
        <f t="shared" si="101"/>
        <v>0</v>
      </c>
      <c r="DZ24" s="63">
        <f t="shared" si="102"/>
        <v>0</v>
      </c>
      <c r="EA24" s="64">
        <f t="shared" si="103"/>
        <v>0</v>
      </c>
      <c r="EB24" s="58"/>
      <c r="EC24" s="59">
        <f t="shared" si="104"/>
        <v>0</v>
      </c>
      <c r="ED24" s="60">
        <f t="shared" si="105"/>
        <v>0</v>
      </c>
      <c r="EE24" s="61">
        <f t="shared" si="106"/>
        <v>0</v>
      </c>
      <c r="EF24" s="62">
        <f t="shared" si="107"/>
        <v>0</v>
      </c>
      <c r="EG24" s="63">
        <f t="shared" si="108"/>
        <v>0</v>
      </c>
      <c r="EH24" s="64"/>
      <c r="EI24" s="58"/>
      <c r="EJ24" s="59">
        <f t="shared" si="109"/>
        <v>0</v>
      </c>
      <c r="EK24" s="60">
        <f t="shared" si="110"/>
        <v>0</v>
      </c>
      <c r="EL24" s="61">
        <f t="shared" si="111"/>
        <v>0</v>
      </c>
      <c r="EM24" s="62">
        <f t="shared" si="112"/>
        <v>0</v>
      </c>
      <c r="EN24" s="63">
        <f t="shared" si="113"/>
        <v>0</v>
      </c>
      <c r="EO24" s="64">
        <f t="shared" si="114"/>
        <v>0</v>
      </c>
      <c r="EP24" s="65"/>
      <c r="EQ24" s="66">
        <f t="shared" si="115"/>
        <v>0</v>
      </c>
      <c r="ER24" s="47">
        <f t="shared" si="130"/>
        <v>0</v>
      </c>
      <c r="ES24" s="67">
        <f t="shared" si="116"/>
        <v>0</v>
      </c>
      <c r="ET24" s="68">
        <f t="shared" si="117"/>
        <v>0</v>
      </c>
      <c r="EU24" s="47">
        <f t="shared" si="118"/>
        <v>0</v>
      </c>
      <c r="EV24" s="47">
        <f t="shared" si="119"/>
        <v>0</v>
      </c>
      <c r="EW24" s="48">
        <f t="shared" si="120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126"/>
        <v>0</v>
      </c>
      <c r="AJ25" s="80">
        <f t="shared" si="127"/>
        <v>0</v>
      </c>
      <c r="AK25" s="81">
        <f t="shared" si="24"/>
        <v>0</v>
      </c>
      <c r="AL25" s="82">
        <f t="shared" si="128"/>
        <v>0</v>
      </c>
      <c r="AM25" s="83">
        <f t="shared" si="129"/>
        <v>0</v>
      </c>
      <c r="AN25" s="84">
        <f t="shared" si="25"/>
        <v>0</v>
      </c>
      <c r="AO25" s="78"/>
      <c r="AP25" s="79">
        <f t="shared" si="26"/>
        <v>0</v>
      </c>
      <c r="AQ25" s="80">
        <f t="shared" si="27"/>
        <v>0</v>
      </c>
      <c r="AR25" s="81">
        <f t="shared" si="28"/>
        <v>0</v>
      </c>
      <c r="AS25" s="82">
        <f t="shared" si="29"/>
        <v>0</v>
      </c>
      <c r="AT25" s="83">
        <f t="shared" si="30"/>
        <v>0</v>
      </c>
      <c r="AU25" s="84">
        <f t="shared" si="31"/>
        <v>0</v>
      </c>
      <c r="AV25" s="78"/>
      <c r="AW25" s="79">
        <f t="shared" si="32"/>
        <v>0</v>
      </c>
      <c r="AX25" s="80">
        <f t="shared" si="33"/>
        <v>0</v>
      </c>
      <c r="AY25" s="81">
        <f t="shared" si="34"/>
        <v>0</v>
      </c>
      <c r="AZ25" s="82">
        <f t="shared" si="35"/>
        <v>0</v>
      </c>
      <c r="BA25" s="83">
        <f t="shared" si="36"/>
        <v>0</v>
      </c>
      <c r="BB25" s="84">
        <f t="shared" si="37"/>
        <v>0</v>
      </c>
      <c r="BC25" s="78"/>
      <c r="BD25" s="79">
        <f t="shared" si="38"/>
        <v>0</v>
      </c>
      <c r="BE25" s="80">
        <f t="shared" si="39"/>
        <v>0</v>
      </c>
      <c r="BF25" s="81">
        <f t="shared" si="40"/>
        <v>0</v>
      </c>
      <c r="BG25" s="82">
        <f t="shared" si="41"/>
        <v>0</v>
      </c>
      <c r="BH25" s="83">
        <f t="shared" si="42"/>
        <v>0</v>
      </c>
      <c r="BI25" s="84">
        <f t="shared" si="43"/>
        <v>0</v>
      </c>
      <c r="BJ25" s="78"/>
      <c r="BK25" s="79">
        <f t="shared" si="44"/>
        <v>0</v>
      </c>
      <c r="BL25" s="80">
        <f t="shared" si="45"/>
        <v>0</v>
      </c>
      <c r="BM25" s="81">
        <f t="shared" si="46"/>
        <v>0</v>
      </c>
      <c r="BN25" s="82">
        <f t="shared" si="47"/>
        <v>0</v>
      </c>
      <c r="BO25" s="83">
        <f t="shared" si="48"/>
        <v>0</v>
      </c>
      <c r="BP25" s="84">
        <f t="shared" si="49"/>
        <v>0</v>
      </c>
      <c r="BQ25" s="78"/>
      <c r="BR25" s="79">
        <f t="shared" si="50"/>
        <v>0</v>
      </c>
      <c r="BS25" s="80">
        <f t="shared" si="51"/>
        <v>0</v>
      </c>
      <c r="BT25" s="81">
        <f t="shared" si="52"/>
        <v>0</v>
      </c>
      <c r="BU25" s="82">
        <f t="shared" si="53"/>
        <v>0</v>
      </c>
      <c r="BV25" s="83">
        <f t="shared" si="54"/>
        <v>0</v>
      </c>
      <c r="BW25" s="84">
        <f t="shared" si="55"/>
        <v>0</v>
      </c>
      <c r="BX25" s="78"/>
      <c r="BY25" s="79">
        <f t="shared" si="56"/>
        <v>0</v>
      </c>
      <c r="BZ25" s="80">
        <f t="shared" si="57"/>
        <v>0</v>
      </c>
      <c r="CA25" s="81">
        <f t="shared" si="58"/>
        <v>0</v>
      </c>
      <c r="CB25" s="82">
        <f t="shared" si="59"/>
        <v>0</v>
      </c>
      <c r="CC25" s="83">
        <f t="shared" si="60"/>
        <v>0</v>
      </c>
      <c r="CD25" s="84">
        <f t="shared" si="61"/>
        <v>0</v>
      </c>
      <c r="CE25" s="78"/>
      <c r="CF25" s="79">
        <f t="shared" si="62"/>
        <v>0</v>
      </c>
      <c r="CG25" s="80">
        <f t="shared" si="63"/>
        <v>0</v>
      </c>
      <c r="CH25" s="81">
        <f t="shared" si="64"/>
        <v>0</v>
      </c>
      <c r="CI25" s="82">
        <f t="shared" si="65"/>
        <v>0</v>
      </c>
      <c r="CJ25" s="83">
        <f t="shared" si="66"/>
        <v>0</v>
      </c>
      <c r="CK25" s="84">
        <f t="shared" si="67"/>
        <v>0</v>
      </c>
      <c r="CL25" s="78"/>
      <c r="CM25" s="79">
        <f t="shared" si="68"/>
        <v>0</v>
      </c>
      <c r="CN25" s="80">
        <f t="shared" si="69"/>
        <v>0</v>
      </c>
      <c r="CO25" s="81">
        <f t="shared" si="70"/>
        <v>0</v>
      </c>
      <c r="CP25" s="82">
        <f t="shared" si="71"/>
        <v>0</v>
      </c>
      <c r="CQ25" s="83">
        <f t="shared" si="72"/>
        <v>0</v>
      </c>
      <c r="CR25" s="84">
        <f t="shared" si="73"/>
        <v>0</v>
      </c>
      <c r="CS25" s="78"/>
      <c r="CT25" s="79">
        <f t="shared" si="74"/>
        <v>0</v>
      </c>
      <c r="CU25" s="80">
        <f t="shared" si="75"/>
        <v>0</v>
      </c>
      <c r="CV25" s="81">
        <f t="shared" si="76"/>
        <v>0</v>
      </c>
      <c r="CW25" s="82">
        <f t="shared" si="77"/>
        <v>0</v>
      </c>
      <c r="CX25" s="83">
        <f t="shared" si="78"/>
        <v>0</v>
      </c>
      <c r="CY25" s="84">
        <f t="shared" si="79"/>
        <v>0</v>
      </c>
      <c r="CZ25" s="78"/>
      <c r="DA25" s="79">
        <f t="shared" si="80"/>
        <v>0</v>
      </c>
      <c r="DB25" s="80">
        <f t="shared" si="81"/>
        <v>0</v>
      </c>
      <c r="DC25" s="81">
        <f t="shared" si="82"/>
        <v>0</v>
      </c>
      <c r="DD25" s="82">
        <f t="shared" si="83"/>
        <v>0</v>
      </c>
      <c r="DE25" s="83">
        <f t="shared" si="84"/>
        <v>0</v>
      </c>
      <c r="DF25" s="84">
        <f t="shared" si="85"/>
        <v>0</v>
      </c>
      <c r="DG25" s="78"/>
      <c r="DH25" s="79">
        <f t="shared" si="86"/>
        <v>0</v>
      </c>
      <c r="DI25" s="80">
        <f t="shared" si="87"/>
        <v>0</v>
      </c>
      <c r="DJ25" s="81">
        <f t="shared" si="88"/>
        <v>0</v>
      </c>
      <c r="DK25" s="82">
        <f t="shared" si="89"/>
        <v>0</v>
      </c>
      <c r="DL25" s="83">
        <f t="shared" si="90"/>
        <v>0</v>
      </c>
      <c r="DM25" s="84">
        <f t="shared" si="91"/>
        <v>0</v>
      </c>
      <c r="DN25" s="78"/>
      <c r="DO25" s="79">
        <f t="shared" si="92"/>
        <v>0</v>
      </c>
      <c r="DP25" s="80">
        <f t="shared" si="93"/>
        <v>0</v>
      </c>
      <c r="DQ25" s="81">
        <f t="shared" si="94"/>
        <v>0</v>
      </c>
      <c r="DR25" s="82">
        <f t="shared" si="95"/>
        <v>0</v>
      </c>
      <c r="DS25" s="83">
        <f t="shared" si="96"/>
        <v>0</v>
      </c>
      <c r="DT25" s="84">
        <f t="shared" si="97"/>
        <v>0</v>
      </c>
      <c r="DU25" s="78"/>
      <c r="DV25" s="79">
        <f t="shared" si="98"/>
        <v>0</v>
      </c>
      <c r="DW25" s="80">
        <f t="shared" si="99"/>
        <v>0</v>
      </c>
      <c r="DX25" s="81">
        <f t="shared" si="100"/>
        <v>0</v>
      </c>
      <c r="DY25" s="82">
        <f t="shared" si="101"/>
        <v>0</v>
      </c>
      <c r="DZ25" s="83">
        <f t="shared" si="102"/>
        <v>0</v>
      </c>
      <c r="EA25" s="84">
        <f t="shared" si="103"/>
        <v>0</v>
      </c>
      <c r="EB25" s="78"/>
      <c r="EC25" s="79">
        <f t="shared" si="104"/>
        <v>0</v>
      </c>
      <c r="ED25" s="80">
        <f t="shared" si="105"/>
        <v>0</v>
      </c>
      <c r="EE25" s="81">
        <f t="shared" si="106"/>
        <v>0</v>
      </c>
      <c r="EF25" s="82">
        <f t="shared" si="107"/>
        <v>0</v>
      </c>
      <c r="EG25" s="83">
        <f t="shared" si="108"/>
        <v>0</v>
      </c>
      <c r="EH25" s="84"/>
      <c r="EI25" s="78"/>
      <c r="EJ25" s="79">
        <f t="shared" si="109"/>
        <v>0</v>
      </c>
      <c r="EK25" s="80">
        <f t="shared" si="110"/>
        <v>0</v>
      </c>
      <c r="EL25" s="81">
        <f t="shared" si="111"/>
        <v>0</v>
      </c>
      <c r="EM25" s="62">
        <f t="shared" si="112"/>
        <v>0</v>
      </c>
      <c r="EN25" s="63">
        <f t="shared" si="113"/>
        <v>0</v>
      </c>
      <c r="EO25" s="64">
        <f t="shared" si="114"/>
        <v>0</v>
      </c>
      <c r="EP25" s="85"/>
      <c r="EQ25" s="86">
        <f t="shared" si="115"/>
        <v>0</v>
      </c>
      <c r="ER25" s="87">
        <f t="shared" si="130"/>
        <v>0</v>
      </c>
      <c r="ES25" s="88">
        <f t="shared" si="116"/>
        <v>0</v>
      </c>
      <c r="ET25" s="89">
        <f t="shared" si="117"/>
        <v>0</v>
      </c>
      <c r="EU25" s="87">
        <f t="shared" si="118"/>
        <v>0</v>
      </c>
      <c r="EV25" s="87">
        <f t="shared" si="119"/>
        <v>0</v>
      </c>
      <c r="EW25" s="90">
        <f t="shared" si="120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3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B26"/>
  <sheetViews>
    <sheetView showZeros="0" rightToLeft="1" view="pageBreakPreview" topLeftCell="A3" zoomScale="35" zoomScaleNormal="50" zoomScaleSheetLayoutView="35" workbookViewId="0">
      <selection activeCell="CL19" sqref="CL19"/>
    </sheetView>
  </sheetViews>
  <sheetFormatPr defaultRowHeight="24.75"/>
  <cols>
    <col min="1" max="1" width="9.28515625" style="2" customWidth="1"/>
    <col min="2" max="2" width="12.5703125" style="2" customWidth="1"/>
    <col min="3" max="3" width="39" style="91" customWidth="1"/>
    <col min="4" max="4" width="97.42578125" style="91" customWidth="1"/>
    <col min="5" max="5" width="25.85546875" style="91" hidden="1" customWidth="1"/>
    <col min="6" max="6" width="7.85546875" style="91" customWidth="1"/>
    <col min="7" max="8" width="5.5703125" style="91" hidden="1" customWidth="1"/>
    <col min="9" max="9" width="7.85546875" style="91" customWidth="1"/>
    <col min="10" max="11" width="5.5703125" style="91" hidden="1" customWidth="1"/>
    <col min="12" max="13" width="7.85546875" style="91" customWidth="1"/>
    <col min="14" max="15" width="5.5703125" style="91" hidden="1" customWidth="1"/>
    <col min="16" max="16" width="7.85546875" style="91" customWidth="1"/>
    <col min="17" max="18" width="5.5703125" style="91" hidden="1" customWidth="1"/>
    <col min="19" max="20" width="7.85546875" style="91" customWidth="1"/>
    <col min="21" max="22" width="5.5703125" style="91" hidden="1" customWidth="1"/>
    <col min="23" max="23" width="7.85546875" style="91" customWidth="1"/>
    <col min="24" max="25" width="5.5703125" style="91" hidden="1" customWidth="1"/>
    <col min="26" max="27" width="7.85546875" style="91" customWidth="1"/>
    <col min="28" max="29" width="5.5703125" style="91" hidden="1" customWidth="1"/>
    <col min="30" max="30" width="7.85546875" style="91" customWidth="1"/>
    <col min="31" max="32" width="5.5703125" style="91" hidden="1" customWidth="1"/>
    <col min="33" max="34" width="7.85546875" style="91" customWidth="1"/>
    <col min="35" max="36" width="5.5703125" style="91" hidden="1" customWidth="1"/>
    <col min="37" max="37" width="7.85546875" style="91" customWidth="1"/>
    <col min="38" max="39" width="5.5703125" style="91" hidden="1" customWidth="1"/>
    <col min="40" max="41" width="7.85546875" style="91" customWidth="1"/>
    <col min="42" max="43" width="5.5703125" style="91" hidden="1" customWidth="1"/>
    <col min="44" max="44" width="7.85546875" style="91" customWidth="1"/>
    <col min="45" max="46" width="5.5703125" style="91" hidden="1" customWidth="1"/>
    <col min="47" max="48" width="7.85546875" style="91" customWidth="1"/>
    <col min="49" max="50" width="5.5703125" style="91" hidden="1" customWidth="1"/>
    <col min="51" max="51" width="7.85546875" style="91" customWidth="1"/>
    <col min="52" max="53" width="5.5703125" style="91" hidden="1" customWidth="1"/>
    <col min="54" max="55" width="7.85546875" style="91" customWidth="1"/>
    <col min="56" max="57" width="5.5703125" style="91" hidden="1" customWidth="1"/>
    <col min="58" max="58" width="7.85546875" style="91" customWidth="1"/>
    <col min="59" max="60" width="5.5703125" style="91" hidden="1" customWidth="1"/>
    <col min="61" max="62" width="7.85546875" style="91" customWidth="1"/>
    <col min="63" max="63" width="5.5703125" style="91" hidden="1" customWidth="1"/>
    <col min="64" max="64" width="0.42578125" style="91" customWidth="1"/>
    <col min="65" max="65" width="7.85546875" style="91" customWidth="1"/>
    <col min="66" max="67" width="5.5703125" style="91" hidden="1" customWidth="1"/>
    <col min="68" max="69" width="7.85546875" style="91" customWidth="1"/>
    <col min="70" max="71" width="5.5703125" style="91" hidden="1" customWidth="1"/>
    <col min="72" max="72" width="7.85546875" style="91" customWidth="1"/>
    <col min="73" max="73" width="5.85546875" style="91" hidden="1" customWidth="1"/>
    <col min="74" max="74" width="5.5703125" style="91" hidden="1" customWidth="1"/>
    <col min="75" max="75" width="7.85546875" style="91" customWidth="1"/>
    <col min="76" max="76" width="7.85546875" style="92" customWidth="1"/>
    <col min="77" max="78" width="5.5703125" style="92" hidden="1" customWidth="1"/>
    <col min="79" max="79" width="7.85546875" style="92" customWidth="1"/>
    <col min="80" max="81" width="5.5703125" style="92" hidden="1" customWidth="1"/>
    <col min="82" max="83" width="7.85546875" style="92" customWidth="1"/>
    <col min="84" max="85" width="5.5703125" style="92" hidden="1" customWidth="1"/>
    <col min="86" max="86" width="7.85546875" style="92" customWidth="1"/>
    <col min="87" max="88" width="5.5703125" style="92" hidden="1" customWidth="1"/>
    <col min="89" max="90" width="7.85546875" style="92" customWidth="1"/>
    <col min="91" max="91" width="6.140625" style="92" hidden="1" customWidth="1"/>
    <col min="92" max="92" width="5.5703125" style="92" hidden="1" customWidth="1"/>
    <col min="93" max="93" width="7.85546875" style="92" customWidth="1"/>
    <col min="94" max="95" width="5.5703125" style="92" hidden="1" customWidth="1"/>
    <col min="96" max="96" width="7.85546875" style="92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8" style="92" customWidth="1"/>
    <col min="148" max="149" width="5.5703125" style="92" hidden="1" customWidth="1"/>
    <col min="150" max="150" width="18" style="92" customWidth="1"/>
    <col min="151" max="152" width="5.5703125" style="92" hidden="1" customWidth="1"/>
    <col min="153" max="153" width="18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527">
        <v>1206701</v>
      </c>
      <c r="G2" s="528"/>
      <c r="H2" s="528"/>
      <c r="I2" s="528"/>
      <c r="J2" s="528"/>
      <c r="K2" s="528"/>
      <c r="L2" s="529"/>
      <c r="M2" s="527">
        <v>1206702</v>
      </c>
      <c r="N2" s="528"/>
      <c r="O2" s="528"/>
      <c r="P2" s="528"/>
      <c r="Q2" s="528"/>
      <c r="R2" s="528"/>
      <c r="S2" s="529"/>
      <c r="T2" s="527">
        <v>1205703</v>
      </c>
      <c r="U2" s="528"/>
      <c r="V2" s="528"/>
      <c r="W2" s="528"/>
      <c r="X2" s="528"/>
      <c r="Y2" s="528"/>
      <c r="Z2" s="529"/>
      <c r="AA2" s="527">
        <v>1205704</v>
      </c>
      <c r="AB2" s="528"/>
      <c r="AC2" s="528"/>
      <c r="AD2" s="528"/>
      <c r="AE2" s="528"/>
      <c r="AF2" s="528"/>
      <c r="AG2" s="529"/>
      <c r="AH2" s="527">
        <v>1205705</v>
      </c>
      <c r="AI2" s="528"/>
      <c r="AJ2" s="528"/>
      <c r="AK2" s="528"/>
      <c r="AL2" s="528"/>
      <c r="AM2" s="528"/>
      <c r="AN2" s="529"/>
      <c r="AO2" s="527">
        <v>1205706</v>
      </c>
      <c r="AP2" s="528"/>
      <c r="AQ2" s="528"/>
      <c r="AR2" s="528"/>
      <c r="AS2" s="528"/>
      <c r="AT2" s="528"/>
      <c r="AU2" s="529"/>
      <c r="AV2" s="527">
        <v>1205751</v>
      </c>
      <c r="AW2" s="528"/>
      <c r="AX2" s="528"/>
      <c r="AY2" s="528"/>
      <c r="AZ2" s="528"/>
      <c r="BA2" s="528"/>
      <c r="BB2" s="529"/>
      <c r="BC2" s="527">
        <v>1205752</v>
      </c>
      <c r="BD2" s="528"/>
      <c r="BE2" s="528"/>
      <c r="BF2" s="528"/>
      <c r="BG2" s="528"/>
      <c r="BH2" s="528"/>
      <c r="BI2" s="529"/>
      <c r="BJ2" s="527">
        <v>1205753</v>
      </c>
      <c r="BK2" s="528"/>
      <c r="BL2" s="528"/>
      <c r="BM2" s="528"/>
      <c r="BN2" s="528"/>
      <c r="BO2" s="528"/>
      <c r="BP2" s="529"/>
      <c r="BQ2" s="527">
        <v>1205754</v>
      </c>
      <c r="BR2" s="528"/>
      <c r="BS2" s="528"/>
      <c r="BT2" s="528"/>
      <c r="BU2" s="528"/>
      <c r="BV2" s="528"/>
      <c r="BW2" s="529"/>
      <c r="BX2" s="527">
        <v>1205755</v>
      </c>
      <c r="BY2" s="528"/>
      <c r="BZ2" s="528"/>
      <c r="CA2" s="528"/>
      <c r="CB2" s="528"/>
      <c r="CC2" s="528"/>
      <c r="CD2" s="529"/>
      <c r="CE2" s="527">
        <v>1205758</v>
      </c>
      <c r="CF2" s="528"/>
      <c r="CG2" s="528"/>
      <c r="CH2" s="528"/>
      <c r="CI2" s="528"/>
      <c r="CJ2" s="528"/>
      <c r="CK2" s="529"/>
      <c r="CL2" s="527">
        <v>1205759</v>
      </c>
      <c r="CM2" s="528"/>
      <c r="CN2" s="528"/>
      <c r="CO2" s="528"/>
      <c r="CP2" s="528"/>
      <c r="CQ2" s="528"/>
      <c r="CR2" s="529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394" t="s">
        <v>5</v>
      </c>
      <c r="ER2" s="395"/>
      <c r="ES2" s="395"/>
      <c r="ET2" s="395"/>
      <c r="EU2" s="395"/>
      <c r="EV2" s="395"/>
      <c r="EW2" s="396"/>
      <c r="EX2" s="400"/>
      <c r="EY2" s="403"/>
      <c r="EZ2" s="384"/>
      <c r="FA2" s="387"/>
    </row>
    <row r="3" spans="1:158" ht="157.5" customHeight="1" thickTop="1" thickBot="1">
      <c r="A3" s="434"/>
      <c r="B3" s="437"/>
      <c r="C3" s="440"/>
      <c r="D3" s="432" t="s">
        <v>6</v>
      </c>
      <c r="E3" s="443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426</v>
      </c>
      <c r="U3" s="512"/>
      <c r="V3" s="512"/>
      <c r="W3" s="512"/>
      <c r="X3" s="512"/>
      <c r="Y3" s="512"/>
      <c r="Z3" s="513"/>
      <c r="AA3" s="511" t="s">
        <v>427</v>
      </c>
      <c r="AB3" s="512"/>
      <c r="AC3" s="512"/>
      <c r="AD3" s="512"/>
      <c r="AE3" s="512"/>
      <c r="AF3" s="512"/>
      <c r="AG3" s="513"/>
      <c r="AH3" s="511" t="s">
        <v>428</v>
      </c>
      <c r="AI3" s="512"/>
      <c r="AJ3" s="512"/>
      <c r="AK3" s="512"/>
      <c r="AL3" s="512"/>
      <c r="AM3" s="512"/>
      <c r="AN3" s="513"/>
      <c r="AO3" s="511" t="s">
        <v>429</v>
      </c>
      <c r="AP3" s="512"/>
      <c r="AQ3" s="512"/>
      <c r="AR3" s="512"/>
      <c r="AS3" s="512"/>
      <c r="AT3" s="512"/>
      <c r="AU3" s="513"/>
      <c r="AV3" s="511" t="s">
        <v>430</v>
      </c>
      <c r="AW3" s="512"/>
      <c r="AX3" s="512"/>
      <c r="AY3" s="512"/>
      <c r="AZ3" s="512"/>
      <c r="BA3" s="512"/>
      <c r="BB3" s="513"/>
      <c r="BC3" s="511" t="s">
        <v>433</v>
      </c>
      <c r="BD3" s="512"/>
      <c r="BE3" s="512"/>
      <c r="BF3" s="512"/>
      <c r="BG3" s="512"/>
      <c r="BH3" s="512"/>
      <c r="BI3" s="513"/>
      <c r="BJ3" s="511" t="s">
        <v>402</v>
      </c>
      <c r="BK3" s="512"/>
      <c r="BL3" s="512"/>
      <c r="BM3" s="512"/>
      <c r="BN3" s="512"/>
      <c r="BO3" s="512"/>
      <c r="BP3" s="513"/>
      <c r="BQ3" s="511" t="s">
        <v>434</v>
      </c>
      <c r="BR3" s="512"/>
      <c r="BS3" s="512"/>
      <c r="BT3" s="512"/>
      <c r="BU3" s="512"/>
      <c r="BV3" s="512"/>
      <c r="BW3" s="513"/>
      <c r="BX3" s="520" t="s">
        <v>435</v>
      </c>
      <c r="BY3" s="521"/>
      <c r="BZ3" s="521"/>
      <c r="CA3" s="521"/>
      <c r="CB3" s="521"/>
      <c r="CC3" s="521"/>
      <c r="CD3" s="522"/>
      <c r="CE3" s="511" t="s">
        <v>432</v>
      </c>
      <c r="CF3" s="512"/>
      <c r="CG3" s="512"/>
      <c r="CH3" s="512"/>
      <c r="CI3" s="512"/>
      <c r="CJ3" s="512"/>
      <c r="CK3" s="513"/>
      <c r="CL3" s="511" t="s">
        <v>403</v>
      </c>
      <c r="CM3" s="512"/>
      <c r="CN3" s="512"/>
      <c r="CO3" s="512"/>
      <c r="CP3" s="512"/>
      <c r="CQ3" s="512"/>
      <c r="CR3" s="513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397"/>
      <c r="ER3" s="398"/>
      <c r="ES3" s="398"/>
      <c r="ET3" s="398"/>
      <c r="EU3" s="398"/>
      <c r="EV3" s="398"/>
      <c r="EW3" s="399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369" t="s">
        <v>8</v>
      </c>
      <c r="J4" s="96"/>
      <c r="K4" s="97"/>
      <c r="L4" s="371" t="s">
        <v>9</v>
      </c>
      <c r="M4" s="13" t="s">
        <v>7</v>
      </c>
      <c r="N4" s="14"/>
      <c r="O4" s="14"/>
      <c r="P4" s="369" t="s">
        <v>8</v>
      </c>
      <c r="Q4" s="11"/>
      <c r="R4" s="11"/>
      <c r="S4" s="371" t="s">
        <v>9</v>
      </c>
      <c r="T4" s="13" t="s">
        <v>7</v>
      </c>
      <c r="U4" s="14"/>
      <c r="V4" s="14"/>
      <c r="W4" s="369" t="s">
        <v>8</v>
      </c>
      <c r="X4" s="11"/>
      <c r="Y4" s="11"/>
      <c r="Z4" s="371" t="s">
        <v>9</v>
      </c>
      <c r="AA4" s="13" t="s">
        <v>7</v>
      </c>
      <c r="AB4" s="14"/>
      <c r="AC4" s="14"/>
      <c r="AD4" s="369" t="s">
        <v>8</v>
      </c>
      <c r="AE4" s="11"/>
      <c r="AF4" s="11"/>
      <c r="AG4" s="371" t="s">
        <v>9</v>
      </c>
      <c r="AH4" s="13" t="s">
        <v>7</v>
      </c>
      <c r="AI4" s="14"/>
      <c r="AJ4" s="14"/>
      <c r="AK4" s="369" t="s">
        <v>8</v>
      </c>
      <c r="AL4" s="11"/>
      <c r="AM4" s="11"/>
      <c r="AN4" s="371" t="s">
        <v>9</v>
      </c>
      <c r="AO4" s="13" t="s">
        <v>7</v>
      </c>
      <c r="AP4" s="14"/>
      <c r="AQ4" s="14"/>
      <c r="AR4" s="369" t="s">
        <v>8</v>
      </c>
      <c r="AS4" s="11"/>
      <c r="AT4" s="11"/>
      <c r="AU4" s="371" t="s">
        <v>9</v>
      </c>
      <c r="AV4" s="13" t="s">
        <v>7</v>
      </c>
      <c r="AW4" s="14"/>
      <c r="AX4" s="14"/>
      <c r="AY4" s="369" t="s">
        <v>8</v>
      </c>
      <c r="AZ4" s="11"/>
      <c r="BA4" s="11"/>
      <c r="BB4" s="371" t="s">
        <v>9</v>
      </c>
      <c r="BC4" s="13" t="s">
        <v>7</v>
      </c>
      <c r="BD4" s="14"/>
      <c r="BE4" s="14"/>
      <c r="BF4" s="369" t="s">
        <v>8</v>
      </c>
      <c r="BG4" s="11"/>
      <c r="BH4" s="11"/>
      <c r="BI4" s="371" t="s">
        <v>9</v>
      </c>
      <c r="BJ4" s="13" t="s">
        <v>7</v>
      </c>
      <c r="BK4" s="14"/>
      <c r="BL4" s="14"/>
      <c r="BM4" s="369" t="s">
        <v>8</v>
      </c>
      <c r="BN4" s="11"/>
      <c r="BO4" s="11"/>
      <c r="BP4" s="371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27">
        <v>100</v>
      </c>
      <c r="G5" s="99"/>
      <c r="H5" s="100"/>
      <c r="I5" s="370"/>
      <c r="J5" s="101"/>
      <c r="K5" s="102"/>
      <c r="L5" s="372"/>
      <c r="M5" s="27">
        <v>100</v>
      </c>
      <c r="N5" s="28"/>
      <c r="O5" s="28"/>
      <c r="P5" s="370"/>
      <c r="Q5" s="25"/>
      <c r="R5" s="25"/>
      <c r="S5" s="372"/>
      <c r="T5" s="27">
        <v>100</v>
      </c>
      <c r="U5" s="28"/>
      <c r="V5" s="28"/>
      <c r="W5" s="370"/>
      <c r="X5" s="25"/>
      <c r="Y5" s="25"/>
      <c r="Z5" s="372"/>
      <c r="AA5" s="27">
        <v>100</v>
      </c>
      <c r="AB5" s="28"/>
      <c r="AC5" s="28"/>
      <c r="AD5" s="370"/>
      <c r="AE5" s="25"/>
      <c r="AF5" s="25"/>
      <c r="AG5" s="372"/>
      <c r="AH5" s="27">
        <v>100</v>
      </c>
      <c r="AI5" s="28"/>
      <c r="AJ5" s="28"/>
      <c r="AK5" s="370"/>
      <c r="AL5" s="25"/>
      <c r="AM5" s="25"/>
      <c r="AN5" s="372"/>
      <c r="AO5" s="27">
        <v>100</v>
      </c>
      <c r="AP5" s="28"/>
      <c r="AQ5" s="28"/>
      <c r="AR5" s="370"/>
      <c r="AS5" s="25"/>
      <c r="AT5" s="25"/>
      <c r="AU5" s="372"/>
      <c r="AV5" s="27">
        <v>100</v>
      </c>
      <c r="AW5" s="28"/>
      <c r="AX5" s="28"/>
      <c r="AY5" s="370"/>
      <c r="AZ5" s="25"/>
      <c r="BA5" s="25"/>
      <c r="BB5" s="372"/>
      <c r="BC5" s="27">
        <v>100</v>
      </c>
      <c r="BD5" s="28"/>
      <c r="BE5" s="28"/>
      <c r="BF5" s="370"/>
      <c r="BG5" s="25"/>
      <c r="BH5" s="25"/>
      <c r="BI5" s="372"/>
      <c r="BJ5" s="27">
        <v>100</v>
      </c>
      <c r="BK5" s="28"/>
      <c r="BL5" s="28"/>
      <c r="BM5" s="370"/>
      <c r="BN5" s="25"/>
      <c r="BO5" s="25"/>
      <c r="BP5" s="372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53">
        <v>16</v>
      </c>
      <c r="B6" s="145" t="s">
        <v>50</v>
      </c>
      <c r="C6" s="146">
        <v>16205091</v>
      </c>
      <c r="D6" s="262" t="s">
        <v>332</v>
      </c>
      <c r="E6" s="34"/>
      <c r="F6" s="314">
        <v>91</v>
      </c>
      <c r="G6" s="315">
        <f t="shared" ref="G6:G25" si="0">IF(F6=0,0,IF(F6&lt;40,0,IF(F6&lt;50,1,IF(F6&lt;55,1.333,IF(F6&lt;60,1.666,IF(F6&lt;65,2,IF(F6&lt;70,2.333,IF(F6&gt;=70,0))))))))</f>
        <v>0</v>
      </c>
      <c r="H6" s="315">
        <f t="shared" ref="H6:H25" si="1">IF(F6=0,0,IF(F6&lt;70,0,IF(F6&lt;75,2.666,IF(F6&lt;80,3,IF(F6&lt;85,3.333,IF(F6&lt;90,3.666,IF(F6&lt;=100,4)))))))</f>
        <v>4</v>
      </c>
      <c r="I6" s="316">
        <f t="shared" ref="I6:I25" si="2">IF(G6=0,H6,G6)</f>
        <v>4</v>
      </c>
      <c r="J6" s="315">
        <f t="shared" ref="J6:J25" si="3">IF(F6=0,0,IF(F6&lt;40,"F",IF(F6&lt;50,"D",IF(F6&lt;55,"D+",IF(F6&lt;60,"C-",IF(F6&lt;65,"C",IF(F6&lt;70,"C+",IF(F6&gt;=70,0))))))))</f>
        <v>0</v>
      </c>
      <c r="K6" s="315" t="str">
        <f t="shared" ref="K6:K25" si="4">IF(F6=0,0,IF(F6&lt;70,0,IF(F6&lt;75,"B-",IF(F6&lt;80,"B",IF(F6&lt;85,"B+",IF(F6&lt;90,"A-",IF(F6&lt;=100,"A")))))))</f>
        <v>A</v>
      </c>
      <c r="L6" s="317" t="str">
        <f t="shared" ref="L6:L25" si="5">IF(J6=0,K6,J6)</f>
        <v>A</v>
      </c>
      <c r="M6" s="314">
        <v>75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3</v>
      </c>
      <c r="P6" s="316">
        <f t="shared" ref="P6:P25" si="8">IF(N6=0,O6,N6)</f>
        <v>3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B</v>
      </c>
      <c r="S6" s="317" t="str">
        <f t="shared" ref="S6:S25" si="11">IF(Q6=0,R6,Q6)</f>
        <v>B</v>
      </c>
      <c r="T6" s="314">
        <v>75</v>
      </c>
      <c r="U6" s="315">
        <f t="shared" ref="U6:U25" si="12">IF(T6=0,0,IF(T6&lt;40,0,IF(T6&lt;50,1,IF(T6&lt;55,1.333,IF(T6&lt;60,1.666,IF(T6&lt;65,2,IF(T6&lt;70,2.333,IF(T6&gt;=70,0))))))))</f>
        <v>0</v>
      </c>
      <c r="V6" s="315">
        <f t="shared" ref="V6:V25" si="13">IF(T6=0,0,IF(T6&lt;70,0,IF(T6&lt;75,2.666,IF(T6&lt;80,3,IF(T6&lt;85,3.333,IF(T6&lt;90,3.666,IF(T6&lt;=100,4)))))))</f>
        <v>3</v>
      </c>
      <c r="W6" s="316">
        <f t="shared" ref="W6:W25" si="14">IF(U6=0,V6,U6)</f>
        <v>3</v>
      </c>
      <c r="X6" s="315">
        <f t="shared" ref="X6:X25" si="15">IF(T6=0,0,IF(T6&lt;40,"F",IF(T6&lt;50,"D",IF(T6&lt;55,"D+",IF(T6&lt;60,"C-",IF(T6&lt;65,"C",IF(T6&lt;70,"C+",IF(T6&gt;=70,0))))))))</f>
        <v>0</v>
      </c>
      <c r="Y6" s="315" t="str">
        <f t="shared" ref="Y6:Y25" si="16">IF(T6=0,0,IF(T6&lt;70,0,IF(T6&lt;75,"B-",IF(T6&lt;80,"B",IF(T6&lt;85,"B+",IF(T6&lt;90,"A-",IF(T6&lt;=100,"A")))))))</f>
        <v>B</v>
      </c>
      <c r="Z6" s="317" t="str">
        <f t="shared" ref="Z6:Z25" si="17">IF(X6=0,Y6,X6)</f>
        <v>B</v>
      </c>
      <c r="AA6" s="314">
        <v>67</v>
      </c>
      <c r="AB6" s="315">
        <f t="shared" ref="AB6:AB25" si="18">IF(AA6=0,0,IF(AA6&lt;40,0,IF(AA6&lt;50,1,IF(AA6&lt;55,1.333,IF(AA6&lt;60,1.666,IF(AA6&lt;65,2,IF(AA6&lt;70,2.333,IF(AA6&gt;=70,0))))))))</f>
        <v>2.3330000000000002</v>
      </c>
      <c r="AC6" s="315">
        <f t="shared" ref="AC6:AC25" si="19">IF(AA6=0,0,IF(AA6&lt;70,0,IF(AA6&lt;75,2.666,IF(AA6&lt;80,3,IF(AA6&lt;85,3.333,IF(AA6&lt;90,3.666,IF(AA6&lt;=100,4)))))))</f>
        <v>0</v>
      </c>
      <c r="AD6" s="316">
        <f t="shared" ref="AD6:AD25" si="20">IF(AB6=0,AC6,AB6)</f>
        <v>2.3330000000000002</v>
      </c>
      <c r="AE6" s="315" t="str">
        <f t="shared" ref="AE6:AE25" si="21">IF(AA6=0,0,IF(AA6&lt;40,"F",IF(AA6&lt;50,"D",IF(AA6&lt;55,"D+",IF(AA6&lt;60,"C-",IF(AA6&lt;65,"C",IF(AA6&lt;70,"C+",IF(AA6&gt;=70,0))))))))</f>
        <v>C+</v>
      </c>
      <c r="AF6" s="315">
        <f t="shared" ref="AF6:AF25" si="22">IF(AA6=0,0,IF(AA6&lt;70,0,IF(AA6&lt;75,"B-",IF(AA6&lt;80,"B",IF(AA6&lt;85,"B+",IF(AA6&lt;90,"A-",IF(AA6&lt;=100,"A")))))))</f>
        <v>0</v>
      </c>
      <c r="AG6" s="317" t="str">
        <f t="shared" ref="AG6:AG25" si="23">IF(AE6=0,AF6,AE6)</f>
        <v>C+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12.333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36.999000000000002</v>
      </c>
      <c r="ET6" s="46">
        <f t="shared" ref="ET6:ET25" si="122">IF((ES6=0),0,(ROUND((ES6/ER6),3)))</f>
        <v>3.0830000000000002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</v>
      </c>
      <c r="EW6" s="48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17</v>
      </c>
      <c r="B7" s="145" t="s">
        <v>53</v>
      </c>
      <c r="C7" s="146">
        <v>17105180</v>
      </c>
      <c r="D7" s="262" t="s">
        <v>333</v>
      </c>
      <c r="E7" s="57"/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310">
        <v>90</v>
      </c>
      <c r="U7" s="311">
        <f t="shared" si="12"/>
        <v>0</v>
      </c>
      <c r="V7" s="311">
        <f t="shared" si="13"/>
        <v>4</v>
      </c>
      <c r="W7" s="312">
        <f t="shared" si="14"/>
        <v>4</v>
      </c>
      <c r="X7" s="311">
        <f t="shared" si="15"/>
        <v>0</v>
      </c>
      <c r="Y7" s="311" t="str">
        <f t="shared" si="16"/>
        <v>A</v>
      </c>
      <c r="Z7" s="313" t="str">
        <f t="shared" si="17"/>
        <v>A</v>
      </c>
      <c r="AA7" s="310">
        <v>75</v>
      </c>
      <c r="AB7" s="311">
        <f t="shared" si="18"/>
        <v>0</v>
      </c>
      <c r="AC7" s="311">
        <f t="shared" si="19"/>
        <v>3</v>
      </c>
      <c r="AD7" s="312">
        <f t="shared" si="20"/>
        <v>3</v>
      </c>
      <c r="AE7" s="311">
        <f t="shared" si="21"/>
        <v>0</v>
      </c>
      <c r="AF7" s="311" t="str">
        <f t="shared" si="22"/>
        <v>B</v>
      </c>
      <c r="AG7" s="313" t="str">
        <f t="shared" si="23"/>
        <v>B</v>
      </c>
      <c r="AH7" s="294"/>
      <c r="AI7" s="295">
        <f t="shared" si="24"/>
        <v>0</v>
      </c>
      <c r="AJ7" s="295">
        <f t="shared" si="25"/>
        <v>0</v>
      </c>
      <c r="AK7" s="296">
        <f t="shared" si="26"/>
        <v>0</v>
      </c>
      <c r="AL7" s="295">
        <f t="shared" si="27"/>
        <v>0</v>
      </c>
      <c r="AM7" s="295">
        <f t="shared" si="28"/>
        <v>0</v>
      </c>
      <c r="AN7" s="297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310">
        <v>92</v>
      </c>
      <c r="BK7" s="311">
        <f t="shared" si="48"/>
        <v>0</v>
      </c>
      <c r="BL7" s="311">
        <f t="shared" si="49"/>
        <v>4</v>
      </c>
      <c r="BM7" s="312">
        <f t="shared" si="50"/>
        <v>4</v>
      </c>
      <c r="BN7" s="311">
        <f t="shared" si="51"/>
        <v>0</v>
      </c>
      <c r="BO7" s="311" t="str">
        <f t="shared" si="52"/>
        <v>A</v>
      </c>
      <c r="BP7" s="313" t="str">
        <f t="shared" si="53"/>
        <v>A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310">
        <v>37</v>
      </c>
      <c r="BY7" s="311">
        <f t="shared" si="60"/>
        <v>0</v>
      </c>
      <c r="BZ7" s="311">
        <f t="shared" si="61"/>
        <v>0</v>
      </c>
      <c r="CA7" s="312">
        <f t="shared" si="62"/>
        <v>0</v>
      </c>
      <c r="CB7" s="311" t="str">
        <f t="shared" si="63"/>
        <v>F</v>
      </c>
      <c r="CC7" s="311">
        <f t="shared" si="64"/>
        <v>0</v>
      </c>
      <c r="CD7" s="313" t="str">
        <f t="shared" si="65"/>
        <v>F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11</v>
      </c>
      <c r="ER7" s="47">
        <f t="shared" si="120"/>
        <v>12</v>
      </c>
      <c r="ES7" s="67">
        <f t="shared" si="121"/>
        <v>33</v>
      </c>
      <c r="ET7" s="68">
        <f t="shared" si="122"/>
        <v>2.75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53">
        <v>18</v>
      </c>
      <c r="B8" s="145" t="s">
        <v>53</v>
      </c>
      <c r="C8" s="146">
        <v>17105181</v>
      </c>
      <c r="D8" s="262" t="s">
        <v>334</v>
      </c>
      <c r="E8" s="57"/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310">
        <v>97</v>
      </c>
      <c r="U8" s="311">
        <f t="shared" si="12"/>
        <v>0</v>
      </c>
      <c r="V8" s="311">
        <f t="shared" si="13"/>
        <v>4</v>
      </c>
      <c r="W8" s="312">
        <f t="shared" si="14"/>
        <v>4</v>
      </c>
      <c r="X8" s="311">
        <f t="shared" si="15"/>
        <v>0</v>
      </c>
      <c r="Y8" s="311" t="str">
        <f t="shared" si="16"/>
        <v>A</v>
      </c>
      <c r="Z8" s="313" t="str">
        <f t="shared" si="17"/>
        <v>A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294"/>
      <c r="AI8" s="295">
        <f t="shared" si="24"/>
        <v>0</v>
      </c>
      <c r="AJ8" s="295">
        <f t="shared" si="25"/>
        <v>0</v>
      </c>
      <c r="AK8" s="296">
        <f t="shared" si="26"/>
        <v>0</v>
      </c>
      <c r="AL8" s="295">
        <f t="shared" si="27"/>
        <v>0</v>
      </c>
      <c r="AM8" s="295">
        <f t="shared" si="28"/>
        <v>0</v>
      </c>
      <c r="AN8" s="297">
        <f t="shared" si="29"/>
        <v>0</v>
      </c>
      <c r="AO8" s="310">
        <v>88</v>
      </c>
      <c r="AP8" s="311">
        <f t="shared" si="30"/>
        <v>0</v>
      </c>
      <c r="AQ8" s="311">
        <f t="shared" si="31"/>
        <v>3.6659999999999999</v>
      </c>
      <c r="AR8" s="312">
        <f t="shared" si="32"/>
        <v>3.6659999999999999</v>
      </c>
      <c r="AS8" s="311">
        <f t="shared" si="33"/>
        <v>0</v>
      </c>
      <c r="AT8" s="311" t="str">
        <f t="shared" si="34"/>
        <v>A-</v>
      </c>
      <c r="AU8" s="313" t="str">
        <f t="shared" si="35"/>
        <v>A-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310">
        <v>97</v>
      </c>
      <c r="CM8" s="311">
        <f t="shared" si="72"/>
        <v>0</v>
      </c>
      <c r="CN8" s="311">
        <f t="shared" si="73"/>
        <v>4</v>
      </c>
      <c r="CO8" s="312">
        <f t="shared" si="74"/>
        <v>4</v>
      </c>
      <c r="CP8" s="311">
        <f t="shared" si="75"/>
        <v>0</v>
      </c>
      <c r="CQ8" s="311" t="str">
        <f t="shared" si="76"/>
        <v>A</v>
      </c>
      <c r="CR8" s="313" t="str">
        <f t="shared" si="77"/>
        <v>A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11.666</v>
      </c>
      <c r="ER8" s="47">
        <f t="shared" si="120"/>
        <v>9</v>
      </c>
      <c r="ES8" s="67">
        <f t="shared" si="121"/>
        <v>34.997999999999998</v>
      </c>
      <c r="ET8" s="68">
        <f t="shared" si="122"/>
        <v>3.8889999999999998</v>
      </c>
      <c r="EU8" s="47">
        <f t="shared" si="123"/>
        <v>0</v>
      </c>
      <c r="EV8" s="47" t="str">
        <f t="shared" si="124"/>
        <v>A-</v>
      </c>
      <c r="EW8" s="48" t="str">
        <f t="shared" si="125"/>
        <v>A-</v>
      </c>
      <c r="EX8" s="69"/>
      <c r="EY8" s="70"/>
      <c r="EZ8" s="71"/>
      <c r="FA8" s="52"/>
    </row>
    <row r="9" spans="1:158" ht="50.1" customHeight="1">
      <c r="A9" s="53">
        <v>19</v>
      </c>
      <c r="B9" s="145" t="s">
        <v>53</v>
      </c>
      <c r="C9" s="146">
        <v>17105182</v>
      </c>
      <c r="D9" s="262" t="s">
        <v>335</v>
      </c>
      <c r="E9" s="57"/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310">
        <v>97</v>
      </c>
      <c r="U9" s="311">
        <f t="shared" si="12"/>
        <v>0</v>
      </c>
      <c r="V9" s="311">
        <f t="shared" si="13"/>
        <v>4</v>
      </c>
      <c r="W9" s="312">
        <f t="shared" si="14"/>
        <v>4</v>
      </c>
      <c r="X9" s="311">
        <f t="shared" si="15"/>
        <v>0</v>
      </c>
      <c r="Y9" s="311" t="str">
        <f t="shared" si="16"/>
        <v>A</v>
      </c>
      <c r="Z9" s="313" t="str">
        <f t="shared" si="17"/>
        <v>A</v>
      </c>
      <c r="AA9" s="310">
        <v>66</v>
      </c>
      <c r="AB9" s="311">
        <f t="shared" si="18"/>
        <v>2.3330000000000002</v>
      </c>
      <c r="AC9" s="311">
        <f t="shared" si="19"/>
        <v>0</v>
      </c>
      <c r="AD9" s="312">
        <f t="shared" si="20"/>
        <v>2.3330000000000002</v>
      </c>
      <c r="AE9" s="311" t="str">
        <f t="shared" si="21"/>
        <v>C+</v>
      </c>
      <c r="AF9" s="311">
        <f t="shared" si="22"/>
        <v>0</v>
      </c>
      <c r="AG9" s="313" t="str">
        <f t="shared" si="23"/>
        <v>C+</v>
      </c>
      <c r="AH9" s="294"/>
      <c r="AI9" s="295">
        <f t="shared" si="24"/>
        <v>0</v>
      </c>
      <c r="AJ9" s="295">
        <f t="shared" si="25"/>
        <v>0</v>
      </c>
      <c r="AK9" s="296">
        <f t="shared" si="26"/>
        <v>0</v>
      </c>
      <c r="AL9" s="295">
        <f t="shared" si="27"/>
        <v>0</v>
      </c>
      <c r="AM9" s="295">
        <f t="shared" si="28"/>
        <v>0</v>
      </c>
      <c r="AN9" s="297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10">
        <v>90</v>
      </c>
      <c r="BK9" s="311">
        <f t="shared" si="48"/>
        <v>0</v>
      </c>
      <c r="BL9" s="311">
        <f t="shared" si="49"/>
        <v>4</v>
      </c>
      <c r="BM9" s="312">
        <f t="shared" si="50"/>
        <v>4</v>
      </c>
      <c r="BN9" s="311">
        <f t="shared" si="51"/>
        <v>0</v>
      </c>
      <c r="BO9" s="311" t="str">
        <f t="shared" si="52"/>
        <v>A</v>
      </c>
      <c r="BP9" s="313" t="str">
        <f t="shared" si="53"/>
        <v>A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310">
        <v>75</v>
      </c>
      <c r="BY9" s="311">
        <f t="shared" si="60"/>
        <v>0</v>
      </c>
      <c r="BZ9" s="311">
        <f t="shared" si="61"/>
        <v>3</v>
      </c>
      <c r="CA9" s="312">
        <f t="shared" si="62"/>
        <v>3</v>
      </c>
      <c r="CB9" s="311">
        <f t="shared" si="63"/>
        <v>0</v>
      </c>
      <c r="CC9" s="311" t="str">
        <f t="shared" si="64"/>
        <v>B</v>
      </c>
      <c r="CD9" s="313" t="str">
        <f t="shared" si="65"/>
        <v>B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310">
        <v>97</v>
      </c>
      <c r="CM9" s="311">
        <f t="shared" si="72"/>
        <v>0</v>
      </c>
      <c r="CN9" s="311">
        <f t="shared" si="73"/>
        <v>4</v>
      </c>
      <c r="CO9" s="312">
        <f t="shared" si="74"/>
        <v>4</v>
      </c>
      <c r="CP9" s="311">
        <f t="shared" si="75"/>
        <v>0</v>
      </c>
      <c r="CQ9" s="311" t="str">
        <f t="shared" si="76"/>
        <v>A</v>
      </c>
      <c r="CR9" s="313" t="str">
        <f t="shared" si="77"/>
        <v>A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17.332999999999998</v>
      </c>
      <c r="ER9" s="47">
        <f t="shared" si="120"/>
        <v>15</v>
      </c>
      <c r="ES9" s="67">
        <f t="shared" si="121"/>
        <v>51.999000000000002</v>
      </c>
      <c r="ET9" s="68">
        <f t="shared" si="122"/>
        <v>3.4670000000000001</v>
      </c>
      <c r="EU9" s="47">
        <f t="shared" si="123"/>
        <v>0</v>
      </c>
      <c r="EV9" s="47" t="str">
        <f t="shared" si="124"/>
        <v>B+</v>
      </c>
      <c r="EW9" s="48" t="str">
        <f t="shared" si="125"/>
        <v>B+</v>
      </c>
      <c r="EX9" s="69"/>
      <c r="EY9" s="70"/>
      <c r="EZ9" s="71"/>
      <c r="FA9" s="52"/>
    </row>
    <row r="10" spans="1:158" ht="50.1" customHeight="1">
      <c r="A10" s="53">
        <v>20</v>
      </c>
      <c r="B10" s="145" t="s">
        <v>53</v>
      </c>
      <c r="C10" s="146">
        <v>17105183</v>
      </c>
      <c r="D10" s="262" t="s">
        <v>336</v>
      </c>
      <c r="E10" s="57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310">
        <v>97</v>
      </c>
      <c r="U10" s="311">
        <f t="shared" si="12"/>
        <v>0</v>
      </c>
      <c r="V10" s="311">
        <f t="shared" si="13"/>
        <v>4</v>
      </c>
      <c r="W10" s="312">
        <f t="shared" si="14"/>
        <v>4</v>
      </c>
      <c r="X10" s="311">
        <f t="shared" si="15"/>
        <v>0</v>
      </c>
      <c r="Y10" s="311" t="str">
        <f t="shared" si="16"/>
        <v>A</v>
      </c>
      <c r="Z10" s="313" t="str">
        <f t="shared" si="17"/>
        <v>A</v>
      </c>
      <c r="AA10" s="310">
        <v>63</v>
      </c>
      <c r="AB10" s="311">
        <f t="shared" si="18"/>
        <v>2</v>
      </c>
      <c r="AC10" s="311">
        <f t="shared" si="19"/>
        <v>0</v>
      </c>
      <c r="AD10" s="312">
        <f t="shared" si="20"/>
        <v>2</v>
      </c>
      <c r="AE10" s="311" t="str">
        <f t="shared" si="21"/>
        <v>C</v>
      </c>
      <c r="AF10" s="311">
        <f t="shared" si="22"/>
        <v>0</v>
      </c>
      <c r="AG10" s="313" t="str">
        <f t="shared" si="23"/>
        <v>C</v>
      </c>
      <c r="AH10" s="294"/>
      <c r="AI10" s="295">
        <f t="shared" si="24"/>
        <v>0</v>
      </c>
      <c r="AJ10" s="295">
        <f t="shared" si="25"/>
        <v>0</v>
      </c>
      <c r="AK10" s="296">
        <f t="shared" si="26"/>
        <v>0</v>
      </c>
      <c r="AL10" s="295">
        <f t="shared" si="27"/>
        <v>0</v>
      </c>
      <c r="AM10" s="295">
        <f t="shared" si="28"/>
        <v>0</v>
      </c>
      <c r="AN10" s="297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310">
        <v>97</v>
      </c>
      <c r="BK10" s="311">
        <f t="shared" si="48"/>
        <v>0</v>
      </c>
      <c r="BL10" s="311">
        <f t="shared" si="49"/>
        <v>4</v>
      </c>
      <c r="BM10" s="312">
        <f t="shared" si="50"/>
        <v>4</v>
      </c>
      <c r="BN10" s="311">
        <f t="shared" si="51"/>
        <v>0</v>
      </c>
      <c r="BO10" s="311" t="str">
        <f t="shared" si="52"/>
        <v>A</v>
      </c>
      <c r="BP10" s="313" t="str">
        <f t="shared" si="53"/>
        <v>A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310">
        <v>72</v>
      </c>
      <c r="BY10" s="311">
        <f t="shared" si="60"/>
        <v>0</v>
      </c>
      <c r="BZ10" s="311">
        <f t="shared" si="61"/>
        <v>2.6659999999999999</v>
      </c>
      <c r="CA10" s="312">
        <f t="shared" si="62"/>
        <v>2.6659999999999999</v>
      </c>
      <c r="CB10" s="311">
        <f t="shared" si="63"/>
        <v>0</v>
      </c>
      <c r="CC10" s="311" t="str">
        <f t="shared" si="64"/>
        <v>B-</v>
      </c>
      <c r="CD10" s="313" t="str">
        <f t="shared" si="65"/>
        <v>B-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310">
        <v>97</v>
      </c>
      <c r="CM10" s="311">
        <f t="shared" si="72"/>
        <v>0</v>
      </c>
      <c r="CN10" s="311">
        <f t="shared" si="73"/>
        <v>4</v>
      </c>
      <c r="CO10" s="312">
        <f t="shared" si="74"/>
        <v>4</v>
      </c>
      <c r="CP10" s="311">
        <f t="shared" si="75"/>
        <v>0</v>
      </c>
      <c r="CQ10" s="311" t="str">
        <f t="shared" si="76"/>
        <v>A</v>
      </c>
      <c r="CR10" s="313" t="str">
        <f t="shared" si="77"/>
        <v>A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16.666</v>
      </c>
      <c r="ER10" s="47">
        <f t="shared" si="120"/>
        <v>15</v>
      </c>
      <c r="ES10" s="67">
        <f t="shared" si="121"/>
        <v>49.997999999999998</v>
      </c>
      <c r="ET10" s="68">
        <f t="shared" si="122"/>
        <v>3.3330000000000002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53">
        <v>21</v>
      </c>
      <c r="B11" s="145" t="s">
        <v>53</v>
      </c>
      <c r="C11" s="146">
        <v>17105185</v>
      </c>
      <c r="D11" s="245" t="s">
        <v>337</v>
      </c>
      <c r="E11" s="57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310">
        <v>85</v>
      </c>
      <c r="U11" s="311">
        <f t="shared" si="12"/>
        <v>0</v>
      </c>
      <c r="V11" s="311">
        <f t="shared" si="13"/>
        <v>3.6659999999999999</v>
      </c>
      <c r="W11" s="312">
        <f t="shared" si="14"/>
        <v>3.6659999999999999</v>
      </c>
      <c r="X11" s="311">
        <f t="shared" si="15"/>
        <v>0</v>
      </c>
      <c r="Y11" s="311" t="str">
        <f t="shared" si="16"/>
        <v>A-</v>
      </c>
      <c r="Z11" s="313" t="str">
        <f t="shared" si="17"/>
        <v>A-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294"/>
      <c r="AI11" s="295">
        <f t="shared" si="24"/>
        <v>0</v>
      </c>
      <c r="AJ11" s="295">
        <f t="shared" si="25"/>
        <v>0</v>
      </c>
      <c r="AK11" s="296">
        <f t="shared" si="26"/>
        <v>0</v>
      </c>
      <c r="AL11" s="295">
        <f t="shared" si="27"/>
        <v>0</v>
      </c>
      <c r="AM11" s="295">
        <f t="shared" si="28"/>
        <v>0</v>
      </c>
      <c r="AN11" s="297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10">
        <v>99</v>
      </c>
      <c r="BK11" s="311">
        <f t="shared" si="48"/>
        <v>0</v>
      </c>
      <c r="BL11" s="311">
        <f t="shared" si="49"/>
        <v>4</v>
      </c>
      <c r="BM11" s="312">
        <f t="shared" si="50"/>
        <v>4</v>
      </c>
      <c r="BN11" s="311">
        <f t="shared" si="51"/>
        <v>0</v>
      </c>
      <c r="BO11" s="311" t="str">
        <f t="shared" si="52"/>
        <v>A</v>
      </c>
      <c r="BP11" s="313" t="str">
        <f t="shared" si="53"/>
        <v>A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310">
        <v>66</v>
      </c>
      <c r="BY11" s="311">
        <f t="shared" si="60"/>
        <v>2.3330000000000002</v>
      </c>
      <c r="BZ11" s="311">
        <f t="shared" si="61"/>
        <v>0</v>
      </c>
      <c r="CA11" s="312">
        <f t="shared" si="62"/>
        <v>2.3330000000000002</v>
      </c>
      <c r="CB11" s="311" t="str">
        <f t="shared" si="63"/>
        <v>C+</v>
      </c>
      <c r="CC11" s="311">
        <f t="shared" si="64"/>
        <v>0</v>
      </c>
      <c r="CD11" s="313" t="str">
        <f t="shared" si="65"/>
        <v>C+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9.9990000000000006</v>
      </c>
      <c r="ER11" s="47">
        <f t="shared" si="120"/>
        <v>9</v>
      </c>
      <c r="ES11" s="67">
        <f t="shared" si="121"/>
        <v>29.997</v>
      </c>
      <c r="ET11" s="68">
        <f t="shared" si="122"/>
        <v>3.3330000000000002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53">
        <v>22</v>
      </c>
      <c r="B12" s="145" t="s">
        <v>53</v>
      </c>
      <c r="C12" s="146">
        <v>17105186</v>
      </c>
      <c r="D12" s="262" t="s">
        <v>338</v>
      </c>
      <c r="E12" s="57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310">
        <v>54</v>
      </c>
      <c r="AB12" s="311">
        <f t="shared" si="18"/>
        <v>1.333</v>
      </c>
      <c r="AC12" s="311">
        <f t="shared" si="19"/>
        <v>0</v>
      </c>
      <c r="AD12" s="312">
        <f t="shared" si="20"/>
        <v>1.333</v>
      </c>
      <c r="AE12" s="311" t="str">
        <f t="shared" si="21"/>
        <v>D+</v>
      </c>
      <c r="AF12" s="311">
        <f t="shared" si="22"/>
        <v>0</v>
      </c>
      <c r="AG12" s="313" t="str">
        <f t="shared" si="23"/>
        <v>D+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310">
        <v>61</v>
      </c>
      <c r="AP12" s="311">
        <f t="shared" si="30"/>
        <v>2</v>
      </c>
      <c r="AQ12" s="311">
        <f t="shared" si="31"/>
        <v>0</v>
      </c>
      <c r="AR12" s="312">
        <f t="shared" si="32"/>
        <v>2</v>
      </c>
      <c r="AS12" s="311" t="str">
        <f t="shared" si="33"/>
        <v>C</v>
      </c>
      <c r="AT12" s="311">
        <f t="shared" si="34"/>
        <v>0</v>
      </c>
      <c r="AU12" s="313" t="str">
        <f t="shared" si="35"/>
        <v>C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310">
        <v>84</v>
      </c>
      <c r="BK12" s="311">
        <f t="shared" si="48"/>
        <v>0</v>
      </c>
      <c r="BL12" s="311">
        <f t="shared" si="49"/>
        <v>3.3330000000000002</v>
      </c>
      <c r="BM12" s="312">
        <f t="shared" si="50"/>
        <v>3.3330000000000002</v>
      </c>
      <c r="BN12" s="311">
        <f t="shared" si="51"/>
        <v>0</v>
      </c>
      <c r="BO12" s="311" t="str">
        <f t="shared" si="52"/>
        <v>B+</v>
      </c>
      <c r="BP12" s="313" t="str">
        <f t="shared" si="53"/>
        <v>B+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310">
        <v>6</v>
      </c>
      <c r="BY12" s="311">
        <f t="shared" si="60"/>
        <v>0</v>
      </c>
      <c r="BZ12" s="311">
        <f t="shared" si="61"/>
        <v>0</v>
      </c>
      <c r="CA12" s="312">
        <f t="shared" si="62"/>
        <v>0</v>
      </c>
      <c r="CB12" s="311" t="str">
        <f t="shared" si="63"/>
        <v>F</v>
      </c>
      <c r="CC12" s="311">
        <f t="shared" si="64"/>
        <v>0</v>
      </c>
      <c r="CD12" s="313" t="str">
        <f t="shared" si="65"/>
        <v>F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6.6660000000000004</v>
      </c>
      <c r="ER12" s="47">
        <f t="shared" si="120"/>
        <v>12</v>
      </c>
      <c r="ES12" s="67">
        <f t="shared" si="121"/>
        <v>19.997999999999998</v>
      </c>
      <c r="ET12" s="68">
        <f t="shared" si="122"/>
        <v>1.667</v>
      </c>
      <c r="EU12" s="47" t="str">
        <f t="shared" si="123"/>
        <v>C-</v>
      </c>
      <c r="EV12" s="47">
        <f t="shared" si="124"/>
        <v>0</v>
      </c>
      <c r="EW12" s="48" t="str">
        <f t="shared" si="125"/>
        <v>C-</v>
      </c>
      <c r="EX12" s="69"/>
      <c r="EY12" s="70"/>
      <c r="EZ12" s="71"/>
      <c r="FA12" s="52"/>
    </row>
    <row r="13" spans="1:158" ht="50.1" customHeight="1">
      <c r="A13" s="53">
        <v>23</v>
      </c>
      <c r="B13" s="145" t="s">
        <v>53</v>
      </c>
      <c r="C13" s="146">
        <v>17105187</v>
      </c>
      <c r="D13" s="262" t="s">
        <v>339</v>
      </c>
      <c r="E13" s="57"/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310">
        <v>97</v>
      </c>
      <c r="U13" s="311">
        <f t="shared" si="12"/>
        <v>0</v>
      </c>
      <c r="V13" s="311">
        <f t="shared" si="13"/>
        <v>4</v>
      </c>
      <c r="W13" s="312">
        <f t="shared" si="14"/>
        <v>4</v>
      </c>
      <c r="X13" s="311">
        <f t="shared" si="15"/>
        <v>0</v>
      </c>
      <c r="Y13" s="311" t="str">
        <f t="shared" si="16"/>
        <v>A</v>
      </c>
      <c r="Z13" s="313" t="str">
        <f t="shared" si="17"/>
        <v>A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310">
        <v>66</v>
      </c>
      <c r="AP13" s="311">
        <f t="shared" si="30"/>
        <v>2.3330000000000002</v>
      </c>
      <c r="AQ13" s="311">
        <f t="shared" si="31"/>
        <v>0</v>
      </c>
      <c r="AR13" s="312">
        <f t="shared" si="32"/>
        <v>2.3330000000000002</v>
      </c>
      <c r="AS13" s="311" t="str">
        <f t="shared" si="33"/>
        <v>C+</v>
      </c>
      <c r="AT13" s="311">
        <f t="shared" si="34"/>
        <v>0</v>
      </c>
      <c r="AU13" s="313" t="str">
        <f t="shared" si="35"/>
        <v>C+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310">
        <v>97</v>
      </c>
      <c r="CM13" s="311">
        <f t="shared" si="72"/>
        <v>0</v>
      </c>
      <c r="CN13" s="311">
        <f t="shared" si="73"/>
        <v>4</v>
      </c>
      <c r="CO13" s="312">
        <f t="shared" si="74"/>
        <v>4</v>
      </c>
      <c r="CP13" s="311">
        <f t="shared" si="75"/>
        <v>0</v>
      </c>
      <c r="CQ13" s="311" t="str">
        <f t="shared" si="76"/>
        <v>A</v>
      </c>
      <c r="CR13" s="313" t="str">
        <f t="shared" si="77"/>
        <v>A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10.333</v>
      </c>
      <c r="ER13" s="47">
        <f t="shared" si="120"/>
        <v>9</v>
      </c>
      <c r="ES13" s="67">
        <f t="shared" si="121"/>
        <v>30.999000000000002</v>
      </c>
      <c r="ET13" s="68">
        <f t="shared" si="122"/>
        <v>3.444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53">
        <v>24</v>
      </c>
      <c r="B14" s="145" t="s">
        <v>53</v>
      </c>
      <c r="C14" s="146">
        <v>17105188</v>
      </c>
      <c r="D14" s="262" t="s">
        <v>340</v>
      </c>
      <c r="E14" s="57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310">
        <v>85</v>
      </c>
      <c r="AI14" s="311">
        <f t="shared" si="24"/>
        <v>0</v>
      </c>
      <c r="AJ14" s="311">
        <f t="shared" si="25"/>
        <v>3.6659999999999999</v>
      </c>
      <c r="AK14" s="312">
        <f t="shared" si="26"/>
        <v>3.6659999999999999</v>
      </c>
      <c r="AL14" s="311">
        <f t="shared" si="27"/>
        <v>0</v>
      </c>
      <c r="AM14" s="311" t="str">
        <f t="shared" si="28"/>
        <v>A-</v>
      </c>
      <c r="AN14" s="313" t="str">
        <f t="shared" si="29"/>
        <v>A-</v>
      </c>
      <c r="AO14" s="294"/>
      <c r="AP14" s="295">
        <f t="shared" si="30"/>
        <v>0</v>
      </c>
      <c r="AQ14" s="295">
        <f t="shared" si="31"/>
        <v>0</v>
      </c>
      <c r="AR14" s="296">
        <f t="shared" si="32"/>
        <v>0</v>
      </c>
      <c r="AS14" s="295">
        <f t="shared" si="33"/>
        <v>0</v>
      </c>
      <c r="AT14" s="295">
        <f t="shared" si="34"/>
        <v>0</v>
      </c>
      <c r="AU14" s="297">
        <f t="shared" si="35"/>
        <v>0</v>
      </c>
      <c r="AV14" s="310">
        <v>86</v>
      </c>
      <c r="AW14" s="311">
        <f t="shared" si="36"/>
        <v>0</v>
      </c>
      <c r="AX14" s="311">
        <f t="shared" si="37"/>
        <v>3.6659999999999999</v>
      </c>
      <c r="AY14" s="312">
        <f t="shared" si="38"/>
        <v>3.6659999999999999</v>
      </c>
      <c r="AZ14" s="311">
        <f t="shared" si="39"/>
        <v>0</v>
      </c>
      <c r="BA14" s="311" t="str">
        <f t="shared" si="40"/>
        <v>A-</v>
      </c>
      <c r="BB14" s="313" t="str">
        <f t="shared" si="41"/>
        <v>A-</v>
      </c>
      <c r="BC14" s="310">
        <v>79</v>
      </c>
      <c r="BD14" s="311">
        <f t="shared" si="42"/>
        <v>0</v>
      </c>
      <c r="BE14" s="311">
        <f t="shared" si="43"/>
        <v>3</v>
      </c>
      <c r="BF14" s="312">
        <f t="shared" si="44"/>
        <v>3</v>
      </c>
      <c r="BG14" s="311">
        <f t="shared" si="45"/>
        <v>0</v>
      </c>
      <c r="BH14" s="311" t="str">
        <f t="shared" si="46"/>
        <v>B</v>
      </c>
      <c r="BI14" s="313" t="str">
        <f t="shared" si="47"/>
        <v>B</v>
      </c>
      <c r="BJ14" s="310">
        <v>97</v>
      </c>
      <c r="BK14" s="311">
        <f t="shared" si="48"/>
        <v>0</v>
      </c>
      <c r="BL14" s="311">
        <f t="shared" si="49"/>
        <v>4</v>
      </c>
      <c r="BM14" s="312">
        <f t="shared" si="50"/>
        <v>4</v>
      </c>
      <c r="BN14" s="311">
        <f t="shared" si="51"/>
        <v>0</v>
      </c>
      <c r="BO14" s="311" t="str">
        <f t="shared" si="52"/>
        <v>A</v>
      </c>
      <c r="BP14" s="313" t="str">
        <f t="shared" si="53"/>
        <v>A</v>
      </c>
      <c r="BQ14" s="310">
        <v>93</v>
      </c>
      <c r="BR14" s="311">
        <f t="shared" si="54"/>
        <v>0</v>
      </c>
      <c r="BS14" s="311">
        <f t="shared" si="55"/>
        <v>4</v>
      </c>
      <c r="BT14" s="312">
        <f t="shared" si="56"/>
        <v>4</v>
      </c>
      <c r="BU14" s="311">
        <f t="shared" si="57"/>
        <v>0</v>
      </c>
      <c r="BV14" s="311" t="str">
        <f t="shared" si="58"/>
        <v>A</v>
      </c>
      <c r="BW14" s="313" t="str">
        <f t="shared" si="59"/>
        <v>A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18.332000000000001</v>
      </c>
      <c r="ER14" s="47">
        <f t="shared" si="120"/>
        <v>15</v>
      </c>
      <c r="ES14" s="67">
        <f t="shared" si="121"/>
        <v>54.995999999999995</v>
      </c>
      <c r="ET14" s="68">
        <f t="shared" si="122"/>
        <v>3.6659999999999999</v>
      </c>
      <c r="EU14" s="47">
        <f t="shared" si="123"/>
        <v>0</v>
      </c>
      <c r="EV14" s="47" t="str">
        <f t="shared" si="124"/>
        <v>A-</v>
      </c>
      <c r="EW14" s="48" t="str">
        <f t="shared" si="125"/>
        <v>A-</v>
      </c>
      <c r="EX14" s="69"/>
      <c r="EY14" s="70"/>
      <c r="EZ14" s="71"/>
      <c r="FA14" s="52"/>
    </row>
    <row r="15" spans="1:158" ht="50.1" customHeight="1">
      <c r="A15" s="53">
        <v>25</v>
      </c>
      <c r="B15" s="145" t="s">
        <v>53</v>
      </c>
      <c r="C15" s="146">
        <v>17105189</v>
      </c>
      <c r="D15" s="262" t="s">
        <v>341</v>
      </c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310">
        <v>74</v>
      </c>
      <c r="AB15" s="311">
        <f t="shared" si="18"/>
        <v>0</v>
      </c>
      <c r="AC15" s="311">
        <f t="shared" si="19"/>
        <v>2.6659999999999999</v>
      </c>
      <c r="AD15" s="312">
        <f t="shared" si="20"/>
        <v>2.6659999999999999</v>
      </c>
      <c r="AE15" s="311">
        <f t="shared" si="21"/>
        <v>0</v>
      </c>
      <c r="AF15" s="311" t="str">
        <f t="shared" si="22"/>
        <v>B-</v>
      </c>
      <c r="AG15" s="313" t="str">
        <f t="shared" si="23"/>
        <v>B-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310">
        <v>97</v>
      </c>
      <c r="BK15" s="311">
        <f t="shared" si="48"/>
        <v>0</v>
      </c>
      <c r="BL15" s="311">
        <f t="shared" si="49"/>
        <v>4</v>
      </c>
      <c r="BM15" s="312">
        <f t="shared" si="50"/>
        <v>4</v>
      </c>
      <c r="BN15" s="311">
        <f t="shared" si="51"/>
        <v>0</v>
      </c>
      <c r="BO15" s="311" t="str">
        <f t="shared" si="52"/>
        <v>A</v>
      </c>
      <c r="BP15" s="313" t="str">
        <f t="shared" si="53"/>
        <v>A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310">
        <v>84</v>
      </c>
      <c r="BY15" s="311">
        <f t="shared" si="60"/>
        <v>0</v>
      </c>
      <c r="BZ15" s="311">
        <f t="shared" si="61"/>
        <v>3.3330000000000002</v>
      </c>
      <c r="CA15" s="312">
        <f t="shared" si="62"/>
        <v>3.3330000000000002</v>
      </c>
      <c r="CB15" s="311">
        <f t="shared" si="63"/>
        <v>0</v>
      </c>
      <c r="CC15" s="311" t="str">
        <f t="shared" si="64"/>
        <v>B+</v>
      </c>
      <c r="CD15" s="313" t="str">
        <f t="shared" si="65"/>
        <v>B+</v>
      </c>
      <c r="CE15" s="310">
        <v>91</v>
      </c>
      <c r="CF15" s="311">
        <f t="shared" si="66"/>
        <v>0</v>
      </c>
      <c r="CG15" s="311">
        <f t="shared" si="67"/>
        <v>4</v>
      </c>
      <c r="CH15" s="312">
        <f t="shared" si="68"/>
        <v>4</v>
      </c>
      <c r="CI15" s="311">
        <f t="shared" si="69"/>
        <v>0</v>
      </c>
      <c r="CJ15" s="311" t="str">
        <f t="shared" si="70"/>
        <v>A</v>
      </c>
      <c r="CK15" s="313" t="str">
        <f t="shared" si="71"/>
        <v>A</v>
      </c>
      <c r="CL15" s="310">
        <v>97</v>
      </c>
      <c r="CM15" s="311">
        <f t="shared" si="72"/>
        <v>0</v>
      </c>
      <c r="CN15" s="311">
        <f t="shared" si="73"/>
        <v>4</v>
      </c>
      <c r="CO15" s="312">
        <f t="shared" si="74"/>
        <v>4</v>
      </c>
      <c r="CP15" s="311">
        <f t="shared" si="75"/>
        <v>0</v>
      </c>
      <c r="CQ15" s="311" t="str">
        <f t="shared" si="76"/>
        <v>A</v>
      </c>
      <c r="CR15" s="313" t="str">
        <f t="shared" si="77"/>
        <v>A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17.999000000000002</v>
      </c>
      <c r="ER15" s="47">
        <f t="shared" si="120"/>
        <v>15</v>
      </c>
      <c r="ES15" s="67">
        <f t="shared" si="121"/>
        <v>53.997</v>
      </c>
      <c r="ET15" s="68">
        <f t="shared" si="122"/>
        <v>3.6</v>
      </c>
      <c r="EU15" s="47">
        <f t="shared" si="123"/>
        <v>0</v>
      </c>
      <c r="EV15" s="47" t="str">
        <f t="shared" si="124"/>
        <v>B+</v>
      </c>
      <c r="EW15" s="48" t="str">
        <f t="shared" si="125"/>
        <v>B+</v>
      </c>
      <c r="EX15" s="69"/>
      <c r="EY15" s="70"/>
      <c r="EZ15" s="71"/>
      <c r="FA15" s="52"/>
    </row>
    <row r="16" spans="1:158" ht="50.1" customHeight="1">
      <c r="A16" s="53">
        <v>26</v>
      </c>
      <c r="B16" s="145" t="s">
        <v>53</v>
      </c>
      <c r="C16" s="146">
        <v>17105190</v>
      </c>
      <c r="D16" s="262" t="s">
        <v>342</v>
      </c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310">
        <v>85</v>
      </c>
      <c r="U16" s="311">
        <f t="shared" si="12"/>
        <v>0</v>
      </c>
      <c r="V16" s="311">
        <f t="shared" si="13"/>
        <v>3.6659999999999999</v>
      </c>
      <c r="W16" s="312">
        <f t="shared" si="14"/>
        <v>3.6659999999999999</v>
      </c>
      <c r="X16" s="311">
        <f t="shared" si="15"/>
        <v>0</v>
      </c>
      <c r="Y16" s="311" t="str">
        <f t="shared" si="16"/>
        <v>A-</v>
      </c>
      <c r="Z16" s="313" t="str">
        <f t="shared" si="17"/>
        <v>A-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310">
        <v>61</v>
      </c>
      <c r="AI16" s="311">
        <f t="shared" si="24"/>
        <v>2</v>
      </c>
      <c r="AJ16" s="311">
        <f t="shared" si="25"/>
        <v>0</v>
      </c>
      <c r="AK16" s="312">
        <f t="shared" si="26"/>
        <v>2</v>
      </c>
      <c r="AL16" s="311" t="str">
        <f t="shared" si="27"/>
        <v>C</v>
      </c>
      <c r="AM16" s="311">
        <f t="shared" si="28"/>
        <v>0</v>
      </c>
      <c r="AN16" s="313" t="str">
        <f t="shared" si="29"/>
        <v>C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310">
        <v>74</v>
      </c>
      <c r="BD16" s="311">
        <f t="shared" si="42"/>
        <v>0</v>
      </c>
      <c r="BE16" s="311">
        <f t="shared" si="43"/>
        <v>2.6659999999999999</v>
      </c>
      <c r="BF16" s="312">
        <f t="shared" si="44"/>
        <v>2.6659999999999999</v>
      </c>
      <c r="BG16" s="311">
        <f t="shared" si="45"/>
        <v>0</v>
      </c>
      <c r="BH16" s="311" t="str">
        <f t="shared" si="46"/>
        <v>B-</v>
      </c>
      <c r="BI16" s="313" t="str">
        <f t="shared" si="47"/>
        <v>B-</v>
      </c>
      <c r="BJ16" s="310">
        <v>84</v>
      </c>
      <c r="BK16" s="311">
        <f t="shared" si="48"/>
        <v>0</v>
      </c>
      <c r="BL16" s="311">
        <f t="shared" si="49"/>
        <v>3.3330000000000002</v>
      </c>
      <c r="BM16" s="312">
        <f t="shared" si="50"/>
        <v>3.3330000000000002</v>
      </c>
      <c r="BN16" s="311">
        <f t="shared" si="51"/>
        <v>0</v>
      </c>
      <c r="BO16" s="311" t="str">
        <f t="shared" si="52"/>
        <v>B+</v>
      </c>
      <c r="BP16" s="313" t="str">
        <f t="shared" si="53"/>
        <v>B+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310">
        <v>75</v>
      </c>
      <c r="CM16" s="311">
        <f t="shared" si="72"/>
        <v>0</v>
      </c>
      <c r="CN16" s="311">
        <f t="shared" si="73"/>
        <v>3</v>
      </c>
      <c r="CO16" s="312">
        <f t="shared" si="74"/>
        <v>3</v>
      </c>
      <c r="CP16" s="311">
        <f t="shared" si="75"/>
        <v>0</v>
      </c>
      <c r="CQ16" s="311" t="str">
        <f t="shared" si="76"/>
        <v>B</v>
      </c>
      <c r="CR16" s="313" t="str">
        <f t="shared" si="77"/>
        <v>B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14.665000000000001</v>
      </c>
      <c r="ER16" s="47">
        <f t="shared" si="120"/>
        <v>15</v>
      </c>
      <c r="ES16" s="67">
        <f t="shared" si="121"/>
        <v>43.994999999999997</v>
      </c>
      <c r="ET16" s="68">
        <f t="shared" si="122"/>
        <v>2.9329999999999998</v>
      </c>
      <c r="EU16" s="47">
        <f t="shared" si="123"/>
        <v>0</v>
      </c>
      <c r="EV16" s="47" t="str">
        <f t="shared" si="124"/>
        <v>B-</v>
      </c>
      <c r="EW16" s="48" t="str">
        <f t="shared" si="125"/>
        <v>B-</v>
      </c>
      <c r="EX16" s="69"/>
      <c r="EY16" s="70"/>
      <c r="EZ16" s="71"/>
      <c r="FA16" s="52"/>
    </row>
    <row r="17" spans="1:157" ht="50.1" customHeight="1">
      <c r="A17" s="53">
        <v>27</v>
      </c>
      <c r="B17" s="145" t="s">
        <v>53</v>
      </c>
      <c r="C17" s="146">
        <v>17105191</v>
      </c>
      <c r="D17" s="262" t="s">
        <v>343</v>
      </c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310">
        <v>62</v>
      </c>
      <c r="AB17" s="311">
        <f t="shared" si="18"/>
        <v>2</v>
      </c>
      <c r="AC17" s="311">
        <f t="shared" si="19"/>
        <v>0</v>
      </c>
      <c r="AD17" s="312">
        <f t="shared" si="20"/>
        <v>2</v>
      </c>
      <c r="AE17" s="311" t="str">
        <f t="shared" si="21"/>
        <v>C</v>
      </c>
      <c r="AF17" s="311">
        <f t="shared" si="22"/>
        <v>0</v>
      </c>
      <c r="AG17" s="313" t="str">
        <f t="shared" si="23"/>
        <v>C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310">
        <v>87</v>
      </c>
      <c r="AW17" s="311">
        <f t="shared" si="36"/>
        <v>0</v>
      </c>
      <c r="AX17" s="311">
        <f t="shared" si="37"/>
        <v>3.6659999999999999</v>
      </c>
      <c r="AY17" s="312">
        <f t="shared" si="38"/>
        <v>3.6659999999999999</v>
      </c>
      <c r="AZ17" s="311">
        <f t="shared" si="39"/>
        <v>0</v>
      </c>
      <c r="BA17" s="311" t="str">
        <f t="shared" si="40"/>
        <v>A-</v>
      </c>
      <c r="BB17" s="313" t="str">
        <f t="shared" si="41"/>
        <v>A-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310">
        <v>98</v>
      </c>
      <c r="BK17" s="311">
        <f t="shared" si="48"/>
        <v>0</v>
      </c>
      <c r="BL17" s="311">
        <f t="shared" si="49"/>
        <v>4</v>
      </c>
      <c r="BM17" s="312">
        <f t="shared" si="50"/>
        <v>4</v>
      </c>
      <c r="BN17" s="311">
        <f t="shared" si="51"/>
        <v>0</v>
      </c>
      <c r="BO17" s="311" t="str">
        <f t="shared" si="52"/>
        <v>A</v>
      </c>
      <c r="BP17" s="313" t="str">
        <f t="shared" si="53"/>
        <v>A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9.6660000000000004</v>
      </c>
      <c r="ER17" s="47">
        <f t="shared" si="120"/>
        <v>9</v>
      </c>
      <c r="ES17" s="67">
        <f t="shared" si="121"/>
        <v>28.997999999999998</v>
      </c>
      <c r="ET17" s="68">
        <f t="shared" si="122"/>
        <v>3.222</v>
      </c>
      <c r="EU17" s="47">
        <f t="shared" si="123"/>
        <v>0</v>
      </c>
      <c r="EV17" s="47" t="str">
        <f t="shared" si="124"/>
        <v>B</v>
      </c>
      <c r="EW17" s="48" t="str">
        <f t="shared" si="125"/>
        <v>B</v>
      </c>
      <c r="EX17" s="69"/>
      <c r="EY17" s="70"/>
      <c r="EZ17" s="71"/>
      <c r="FA17" s="52"/>
    </row>
    <row r="18" spans="1:157" ht="50.1" customHeight="1">
      <c r="A18" s="53">
        <v>28</v>
      </c>
      <c r="B18" s="145" t="s">
        <v>53</v>
      </c>
      <c r="C18" s="146">
        <v>17105192</v>
      </c>
      <c r="D18" s="262" t="s">
        <v>344</v>
      </c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310">
        <v>64</v>
      </c>
      <c r="AB18" s="311">
        <f t="shared" si="18"/>
        <v>2</v>
      </c>
      <c r="AC18" s="311">
        <f t="shared" si="19"/>
        <v>0</v>
      </c>
      <c r="AD18" s="312">
        <f t="shared" si="20"/>
        <v>2</v>
      </c>
      <c r="AE18" s="311" t="str">
        <f t="shared" si="21"/>
        <v>C</v>
      </c>
      <c r="AF18" s="311">
        <f t="shared" si="22"/>
        <v>0</v>
      </c>
      <c r="AG18" s="313" t="str">
        <f t="shared" si="23"/>
        <v>C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310">
        <v>91</v>
      </c>
      <c r="BK18" s="311">
        <f t="shared" si="48"/>
        <v>0</v>
      </c>
      <c r="BL18" s="311">
        <f t="shared" si="49"/>
        <v>4</v>
      </c>
      <c r="BM18" s="312">
        <f t="shared" si="50"/>
        <v>4</v>
      </c>
      <c r="BN18" s="311">
        <f t="shared" si="51"/>
        <v>0</v>
      </c>
      <c r="BO18" s="311" t="str">
        <f t="shared" si="52"/>
        <v>A</v>
      </c>
      <c r="BP18" s="313" t="str">
        <f t="shared" si="53"/>
        <v>A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310">
        <v>67</v>
      </c>
      <c r="BY18" s="311">
        <f t="shared" si="60"/>
        <v>2.3330000000000002</v>
      </c>
      <c r="BZ18" s="311">
        <f t="shared" si="61"/>
        <v>0</v>
      </c>
      <c r="CA18" s="312">
        <f t="shared" si="62"/>
        <v>2.3330000000000002</v>
      </c>
      <c r="CB18" s="311" t="str">
        <f t="shared" si="63"/>
        <v>C+</v>
      </c>
      <c r="CC18" s="311">
        <f t="shared" si="64"/>
        <v>0</v>
      </c>
      <c r="CD18" s="313" t="str">
        <f t="shared" si="65"/>
        <v>C+</v>
      </c>
      <c r="CE18" s="310">
        <v>78</v>
      </c>
      <c r="CF18" s="311">
        <f t="shared" si="66"/>
        <v>0</v>
      </c>
      <c r="CG18" s="311">
        <f t="shared" si="67"/>
        <v>3</v>
      </c>
      <c r="CH18" s="312">
        <f t="shared" si="68"/>
        <v>3</v>
      </c>
      <c r="CI18" s="311">
        <f t="shared" si="69"/>
        <v>0</v>
      </c>
      <c r="CJ18" s="311" t="str">
        <f t="shared" si="70"/>
        <v>B</v>
      </c>
      <c r="CK18" s="313" t="str">
        <f t="shared" si="71"/>
        <v>B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11.333</v>
      </c>
      <c r="ER18" s="47">
        <f t="shared" si="120"/>
        <v>12</v>
      </c>
      <c r="ES18" s="67">
        <f t="shared" si="121"/>
        <v>33.999000000000002</v>
      </c>
      <c r="ET18" s="68">
        <f t="shared" si="122"/>
        <v>2.8330000000000002</v>
      </c>
      <c r="EU18" s="47">
        <f t="shared" si="123"/>
        <v>0</v>
      </c>
      <c r="EV18" s="47" t="str">
        <f t="shared" si="124"/>
        <v>B-</v>
      </c>
      <c r="EW18" s="48" t="str">
        <f t="shared" si="125"/>
        <v>B-</v>
      </c>
      <c r="EX18" s="69"/>
      <c r="EY18" s="70"/>
      <c r="EZ18" s="71"/>
      <c r="FA18" s="52"/>
    </row>
    <row r="19" spans="1:157" ht="50.1" customHeight="1">
      <c r="A19" s="53">
        <v>29</v>
      </c>
      <c r="B19" s="145" t="s">
        <v>53</v>
      </c>
      <c r="C19" s="146">
        <v>17105194</v>
      </c>
      <c r="D19" s="262" t="s">
        <v>345</v>
      </c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310">
        <v>80</v>
      </c>
      <c r="U19" s="311">
        <f t="shared" si="12"/>
        <v>0</v>
      </c>
      <c r="V19" s="311">
        <f t="shared" si="13"/>
        <v>3.3330000000000002</v>
      </c>
      <c r="W19" s="312">
        <f t="shared" si="14"/>
        <v>3.3330000000000002</v>
      </c>
      <c r="X19" s="311">
        <f t="shared" si="15"/>
        <v>0</v>
      </c>
      <c r="Y19" s="311" t="str">
        <f t="shared" si="16"/>
        <v>B+</v>
      </c>
      <c r="Z19" s="313" t="str">
        <f t="shared" si="17"/>
        <v>B+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310">
        <v>70</v>
      </c>
      <c r="AP19" s="311">
        <f t="shared" si="30"/>
        <v>0</v>
      </c>
      <c r="AQ19" s="311">
        <f t="shared" si="31"/>
        <v>2.6659999999999999</v>
      </c>
      <c r="AR19" s="312">
        <f t="shared" si="32"/>
        <v>2.6659999999999999</v>
      </c>
      <c r="AS19" s="311">
        <f t="shared" si="33"/>
        <v>0</v>
      </c>
      <c r="AT19" s="311" t="str">
        <f t="shared" si="34"/>
        <v>B-</v>
      </c>
      <c r="AU19" s="313" t="str">
        <f t="shared" si="35"/>
        <v>B-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310">
        <v>85</v>
      </c>
      <c r="BK19" s="311">
        <f t="shared" si="48"/>
        <v>0</v>
      </c>
      <c r="BL19" s="311">
        <f t="shared" si="49"/>
        <v>3.6659999999999999</v>
      </c>
      <c r="BM19" s="312">
        <f t="shared" si="50"/>
        <v>3.6659999999999999</v>
      </c>
      <c r="BN19" s="311">
        <f t="shared" si="51"/>
        <v>0</v>
      </c>
      <c r="BO19" s="311" t="str">
        <f t="shared" si="52"/>
        <v>A-</v>
      </c>
      <c r="BP19" s="313" t="str">
        <f t="shared" si="53"/>
        <v>A-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9.6650000000000009</v>
      </c>
      <c r="ER19" s="47">
        <f t="shared" si="120"/>
        <v>9</v>
      </c>
      <c r="ES19" s="67">
        <f t="shared" si="121"/>
        <v>28.994999999999997</v>
      </c>
      <c r="ET19" s="68">
        <f t="shared" si="122"/>
        <v>3.222</v>
      </c>
      <c r="EU19" s="47">
        <f t="shared" si="123"/>
        <v>0</v>
      </c>
      <c r="EV19" s="47" t="str">
        <f t="shared" si="124"/>
        <v>B</v>
      </c>
      <c r="EW19" s="48" t="str">
        <f t="shared" si="125"/>
        <v>B</v>
      </c>
      <c r="EX19" s="69"/>
      <c r="EY19" s="70"/>
      <c r="EZ19" s="71"/>
      <c r="FA19" s="52"/>
    </row>
    <row r="20" spans="1:157" ht="50.1" customHeight="1" thickBot="1">
      <c r="A20" s="53">
        <v>30</v>
      </c>
      <c r="B20" s="145" t="s">
        <v>53</v>
      </c>
      <c r="C20" s="146">
        <v>17105195</v>
      </c>
      <c r="D20" s="262" t="s">
        <v>346</v>
      </c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310">
        <v>77</v>
      </c>
      <c r="U20" s="311">
        <f t="shared" si="12"/>
        <v>0</v>
      </c>
      <c r="V20" s="311">
        <f t="shared" si="13"/>
        <v>3</v>
      </c>
      <c r="W20" s="312">
        <f t="shared" si="14"/>
        <v>3</v>
      </c>
      <c r="X20" s="311">
        <f t="shared" si="15"/>
        <v>0</v>
      </c>
      <c r="Y20" s="311" t="str">
        <f t="shared" si="16"/>
        <v>B</v>
      </c>
      <c r="Z20" s="313" t="str">
        <f t="shared" si="17"/>
        <v>B</v>
      </c>
      <c r="AA20" s="310">
        <v>70</v>
      </c>
      <c r="AB20" s="311">
        <f t="shared" si="18"/>
        <v>0</v>
      </c>
      <c r="AC20" s="311">
        <f t="shared" si="19"/>
        <v>2.6659999999999999</v>
      </c>
      <c r="AD20" s="312">
        <f t="shared" si="20"/>
        <v>2.6659999999999999</v>
      </c>
      <c r="AE20" s="311">
        <f t="shared" si="21"/>
        <v>0</v>
      </c>
      <c r="AF20" s="311" t="str">
        <f t="shared" si="22"/>
        <v>B-</v>
      </c>
      <c r="AG20" s="313" t="str">
        <f t="shared" si="23"/>
        <v>B-</v>
      </c>
      <c r="AH20" s="310">
        <v>72</v>
      </c>
      <c r="AI20" s="311">
        <f t="shared" si="24"/>
        <v>0</v>
      </c>
      <c r="AJ20" s="311">
        <f t="shared" si="25"/>
        <v>2.6659999999999999</v>
      </c>
      <c r="AK20" s="312">
        <f t="shared" si="26"/>
        <v>2.6659999999999999</v>
      </c>
      <c r="AL20" s="311">
        <f t="shared" si="27"/>
        <v>0</v>
      </c>
      <c r="AM20" s="311" t="str">
        <f t="shared" si="28"/>
        <v>B-</v>
      </c>
      <c r="AN20" s="313" t="str">
        <f t="shared" si="29"/>
        <v>B-</v>
      </c>
      <c r="AO20" s="310">
        <v>64</v>
      </c>
      <c r="AP20" s="311">
        <f t="shared" si="30"/>
        <v>2</v>
      </c>
      <c r="AQ20" s="311">
        <f t="shared" si="31"/>
        <v>0</v>
      </c>
      <c r="AR20" s="312">
        <f t="shared" si="32"/>
        <v>2</v>
      </c>
      <c r="AS20" s="311" t="str">
        <f t="shared" si="33"/>
        <v>C</v>
      </c>
      <c r="AT20" s="311">
        <f t="shared" si="34"/>
        <v>0</v>
      </c>
      <c r="AU20" s="313" t="str">
        <f t="shared" si="35"/>
        <v>C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310">
        <v>78</v>
      </c>
      <c r="BK20" s="311">
        <f t="shared" si="48"/>
        <v>0</v>
      </c>
      <c r="BL20" s="311">
        <f t="shared" si="49"/>
        <v>3</v>
      </c>
      <c r="BM20" s="312">
        <f t="shared" si="50"/>
        <v>3</v>
      </c>
      <c r="BN20" s="311">
        <f t="shared" si="51"/>
        <v>0</v>
      </c>
      <c r="BO20" s="311" t="str">
        <f t="shared" si="52"/>
        <v>B</v>
      </c>
      <c r="BP20" s="313" t="str">
        <f t="shared" si="53"/>
        <v>B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13.332000000000001</v>
      </c>
      <c r="ER20" s="47">
        <f t="shared" si="120"/>
        <v>15</v>
      </c>
      <c r="ES20" s="67">
        <f t="shared" si="121"/>
        <v>39.995999999999995</v>
      </c>
      <c r="ET20" s="68">
        <f t="shared" si="122"/>
        <v>2.6659999999999999</v>
      </c>
      <c r="EU20" s="47">
        <f t="shared" si="123"/>
        <v>0</v>
      </c>
      <c r="EV20" s="47" t="str">
        <f t="shared" si="124"/>
        <v>B-</v>
      </c>
      <c r="EW20" s="48" t="str">
        <f t="shared" si="125"/>
        <v>B-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2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B26"/>
  <sheetViews>
    <sheetView showZeros="0" rightToLeft="1" view="pageBreakPreview" topLeftCell="D29" zoomScale="46" zoomScaleNormal="28" zoomScaleSheetLayoutView="46" zoomScalePageLayoutView="37" workbookViewId="0">
      <pane xSplit="5580" ySplit="4050" topLeftCell="F6" activePane="bottomLeft"/>
      <selection activeCell="D15" sqref="D15"/>
      <selection pane="topRight" activeCell="AH5" sqref="AH5"/>
      <selection pane="bottomLeft" activeCell="D17" sqref="D17"/>
      <selection pane="bottomRight" activeCell="I4" sqref="I4:I5"/>
    </sheetView>
  </sheetViews>
  <sheetFormatPr defaultRowHeight="24.75"/>
  <cols>
    <col min="1" max="1" width="9.28515625" style="2" customWidth="1"/>
    <col min="2" max="2" width="12.5703125" style="2" customWidth="1"/>
    <col min="3" max="3" width="39" style="91" customWidth="1"/>
    <col min="4" max="4" width="86" style="91" customWidth="1"/>
    <col min="5" max="5" width="25.85546875" style="91" customWidth="1"/>
    <col min="6" max="6" width="7.85546875" style="91" customWidth="1"/>
    <col min="7" max="8" width="5.5703125" style="91" hidden="1" customWidth="1"/>
    <col min="9" max="9" width="7.85546875" style="91" customWidth="1"/>
    <col min="10" max="11" width="5.5703125" style="91" hidden="1" customWidth="1"/>
    <col min="12" max="13" width="7.85546875" style="91" customWidth="1"/>
    <col min="14" max="15" width="5.5703125" style="91" hidden="1" customWidth="1"/>
    <col min="16" max="16" width="7.85546875" style="91" customWidth="1"/>
    <col min="17" max="18" width="5.5703125" style="91" hidden="1" customWidth="1"/>
    <col min="19" max="20" width="7.85546875" style="91" customWidth="1"/>
    <col min="21" max="22" width="5.5703125" style="91" hidden="1" customWidth="1"/>
    <col min="23" max="23" width="7.85546875" style="91" customWidth="1"/>
    <col min="24" max="25" width="5.5703125" style="91" hidden="1" customWidth="1"/>
    <col min="26" max="27" width="7.85546875" style="91" customWidth="1"/>
    <col min="28" max="29" width="5.5703125" style="91" hidden="1" customWidth="1"/>
    <col min="30" max="30" width="7.85546875" style="91" customWidth="1"/>
    <col min="31" max="32" width="5.5703125" style="91" hidden="1" customWidth="1"/>
    <col min="33" max="34" width="7.85546875" style="91" customWidth="1"/>
    <col min="35" max="36" width="5.5703125" style="91" hidden="1" customWidth="1"/>
    <col min="37" max="37" width="7.85546875" style="91" customWidth="1"/>
    <col min="38" max="39" width="5.5703125" style="91" hidden="1" customWidth="1"/>
    <col min="40" max="41" width="7.85546875" style="91" customWidth="1"/>
    <col min="42" max="43" width="5.5703125" style="91" hidden="1" customWidth="1"/>
    <col min="44" max="44" width="7.85546875" style="91" customWidth="1"/>
    <col min="45" max="46" width="5.5703125" style="91" hidden="1" customWidth="1"/>
    <col min="47" max="48" width="7.85546875" style="91" customWidth="1"/>
    <col min="49" max="50" width="5.5703125" style="91" hidden="1" customWidth="1"/>
    <col min="51" max="51" width="7.85546875" style="91" customWidth="1"/>
    <col min="52" max="53" width="5.5703125" style="91" hidden="1" customWidth="1"/>
    <col min="54" max="55" width="7.85546875" style="91" customWidth="1"/>
    <col min="56" max="57" width="5.5703125" style="91" hidden="1" customWidth="1"/>
    <col min="58" max="58" width="7.85546875" style="91" customWidth="1"/>
    <col min="59" max="60" width="5.5703125" style="91" hidden="1" customWidth="1"/>
    <col min="61" max="62" width="7.85546875" style="91" customWidth="1"/>
    <col min="63" max="63" width="5.5703125" style="91" hidden="1" customWidth="1"/>
    <col min="64" max="64" width="0.42578125" style="91" customWidth="1"/>
    <col min="65" max="65" width="7.85546875" style="91" customWidth="1"/>
    <col min="66" max="67" width="5.5703125" style="91" hidden="1" customWidth="1"/>
    <col min="68" max="69" width="7.85546875" style="91" customWidth="1"/>
    <col min="70" max="71" width="5.5703125" style="91" hidden="1" customWidth="1"/>
    <col min="72" max="72" width="7.85546875" style="91" customWidth="1"/>
    <col min="73" max="73" width="5.85546875" style="91" hidden="1" customWidth="1"/>
    <col min="74" max="74" width="5.5703125" style="91" hidden="1" customWidth="1"/>
    <col min="75" max="75" width="7.85546875" style="91" customWidth="1"/>
    <col min="76" max="76" width="7.85546875" style="92" customWidth="1"/>
    <col min="77" max="78" width="5.5703125" style="92" hidden="1" customWidth="1"/>
    <col min="79" max="79" width="7.85546875" style="92" customWidth="1"/>
    <col min="80" max="81" width="5.5703125" style="92" hidden="1" customWidth="1"/>
    <col min="82" max="83" width="7.85546875" style="92" customWidth="1"/>
    <col min="84" max="85" width="5.5703125" style="92" hidden="1" customWidth="1"/>
    <col min="86" max="86" width="7.85546875" style="92" customWidth="1"/>
    <col min="87" max="88" width="5.5703125" style="92" hidden="1" customWidth="1"/>
    <col min="89" max="90" width="7.85546875" style="92" customWidth="1"/>
    <col min="91" max="91" width="6.140625" style="92" hidden="1" customWidth="1"/>
    <col min="92" max="92" width="5.5703125" style="92" hidden="1" customWidth="1"/>
    <col min="93" max="93" width="7.85546875" style="92" customWidth="1"/>
    <col min="94" max="95" width="5.5703125" style="92" hidden="1" customWidth="1"/>
    <col min="96" max="96" width="7.85546875" style="92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8" style="92" customWidth="1"/>
    <col min="148" max="149" width="5.5703125" style="92" hidden="1" customWidth="1"/>
    <col min="150" max="150" width="18" style="92" customWidth="1"/>
    <col min="151" max="152" width="5.5703125" style="92" hidden="1" customWidth="1"/>
    <col min="153" max="153" width="18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1201703</v>
      </c>
      <c r="U2" s="392"/>
      <c r="V2" s="392"/>
      <c r="W2" s="392"/>
      <c r="X2" s="392"/>
      <c r="Y2" s="392"/>
      <c r="Z2" s="393"/>
      <c r="AA2" s="391">
        <v>1201704</v>
      </c>
      <c r="AB2" s="392"/>
      <c r="AC2" s="392"/>
      <c r="AD2" s="392"/>
      <c r="AE2" s="392"/>
      <c r="AF2" s="392"/>
      <c r="AG2" s="393"/>
      <c r="AH2" s="391">
        <v>1201705</v>
      </c>
      <c r="AI2" s="392"/>
      <c r="AJ2" s="392"/>
      <c r="AK2" s="392"/>
      <c r="AL2" s="392"/>
      <c r="AM2" s="392"/>
      <c r="AN2" s="393"/>
      <c r="AO2" s="391">
        <v>1201706</v>
      </c>
      <c r="AP2" s="392"/>
      <c r="AQ2" s="392"/>
      <c r="AR2" s="392"/>
      <c r="AS2" s="392"/>
      <c r="AT2" s="392"/>
      <c r="AU2" s="393"/>
      <c r="AV2" s="391">
        <v>1201752</v>
      </c>
      <c r="AW2" s="392"/>
      <c r="AX2" s="392"/>
      <c r="AY2" s="392"/>
      <c r="AZ2" s="392"/>
      <c r="BA2" s="392"/>
      <c r="BB2" s="393"/>
      <c r="BC2" s="391">
        <v>1201753</v>
      </c>
      <c r="BD2" s="392"/>
      <c r="BE2" s="392"/>
      <c r="BF2" s="392"/>
      <c r="BG2" s="392"/>
      <c r="BH2" s="392"/>
      <c r="BI2" s="393"/>
      <c r="BJ2" s="391">
        <v>1201754</v>
      </c>
      <c r="BK2" s="392"/>
      <c r="BL2" s="392"/>
      <c r="BM2" s="392"/>
      <c r="BN2" s="392"/>
      <c r="BO2" s="392"/>
      <c r="BP2" s="393"/>
      <c r="BQ2" s="391">
        <v>1201755</v>
      </c>
      <c r="BR2" s="392"/>
      <c r="BS2" s="392"/>
      <c r="BT2" s="392"/>
      <c r="BU2" s="392"/>
      <c r="BV2" s="392"/>
      <c r="BW2" s="393"/>
      <c r="BX2" s="391">
        <v>1203754</v>
      </c>
      <c r="BY2" s="392"/>
      <c r="BZ2" s="392"/>
      <c r="CA2" s="392"/>
      <c r="CB2" s="392"/>
      <c r="CC2" s="392"/>
      <c r="CD2" s="393"/>
      <c r="CE2" s="391">
        <v>1204752</v>
      </c>
      <c r="CF2" s="392"/>
      <c r="CG2" s="392"/>
      <c r="CH2" s="392"/>
      <c r="CI2" s="392"/>
      <c r="CJ2" s="392"/>
      <c r="CK2" s="393"/>
      <c r="CL2" s="391">
        <v>1204755</v>
      </c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394" t="s">
        <v>5</v>
      </c>
      <c r="ER2" s="395"/>
      <c r="ES2" s="395"/>
      <c r="ET2" s="395"/>
      <c r="EU2" s="395"/>
      <c r="EV2" s="395"/>
      <c r="EW2" s="396"/>
      <c r="EX2" s="400"/>
      <c r="EY2" s="403"/>
      <c r="EZ2" s="384"/>
      <c r="FA2" s="387"/>
    </row>
    <row r="3" spans="1:158" ht="217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380</v>
      </c>
      <c r="U3" s="430"/>
      <c r="V3" s="430"/>
      <c r="W3" s="430"/>
      <c r="X3" s="430"/>
      <c r="Y3" s="430"/>
      <c r="Z3" s="431"/>
      <c r="AA3" s="429" t="s">
        <v>381</v>
      </c>
      <c r="AB3" s="430"/>
      <c r="AC3" s="430"/>
      <c r="AD3" s="430"/>
      <c r="AE3" s="430"/>
      <c r="AF3" s="430"/>
      <c r="AG3" s="431"/>
      <c r="AH3" s="429" t="s">
        <v>382</v>
      </c>
      <c r="AI3" s="430"/>
      <c r="AJ3" s="430"/>
      <c r="AK3" s="430"/>
      <c r="AL3" s="430"/>
      <c r="AM3" s="430"/>
      <c r="AN3" s="431"/>
      <c r="AO3" s="429" t="s">
        <v>383</v>
      </c>
      <c r="AP3" s="430"/>
      <c r="AQ3" s="430"/>
      <c r="AR3" s="430"/>
      <c r="AS3" s="430"/>
      <c r="AT3" s="430"/>
      <c r="AU3" s="431"/>
      <c r="AV3" s="429" t="s">
        <v>384</v>
      </c>
      <c r="AW3" s="430"/>
      <c r="AX3" s="430"/>
      <c r="AY3" s="430"/>
      <c r="AZ3" s="430"/>
      <c r="BA3" s="430"/>
      <c r="BB3" s="431"/>
      <c r="BC3" s="429" t="s">
        <v>385</v>
      </c>
      <c r="BD3" s="430"/>
      <c r="BE3" s="430"/>
      <c r="BF3" s="430"/>
      <c r="BG3" s="430"/>
      <c r="BH3" s="430"/>
      <c r="BI3" s="431"/>
      <c r="BJ3" s="429" t="s">
        <v>386</v>
      </c>
      <c r="BK3" s="430"/>
      <c r="BL3" s="430"/>
      <c r="BM3" s="430"/>
      <c r="BN3" s="430"/>
      <c r="BO3" s="430"/>
      <c r="BP3" s="431"/>
      <c r="BQ3" s="429" t="s">
        <v>387</v>
      </c>
      <c r="BR3" s="430"/>
      <c r="BS3" s="430"/>
      <c r="BT3" s="430"/>
      <c r="BU3" s="430"/>
      <c r="BV3" s="430"/>
      <c r="BW3" s="431"/>
      <c r="BX3" s="429" t="s">
        <v>388</v>
      </c>
      <c r="BY3" s="430"/>
      <c r="BZ3" s="430"/>
      <c r="CA3" s="430"/>
      <c r="CB3" s="430"/>
      <c r="CC3" s="430"/>
      <c r="CD3" s="431"/>
      <c r="CE3" s="429" t="s">
        <v>389</v>
      </c>
      <c r="CF3" s="430"/>
      <c r="CG3" s="430"/>
      <c r="CH3" s="430"/>
      <c r="CI3" s="430"/>
      <c r="CJ3" s="430"/>
      <c r="CK3" s="431"/>
      <c r="CL3" s="429" t="s">
        <v>390</v>
      </c>
      <c r="CM3" s="430"/>
      <c r="CN3" s="430"/>
      <c r="CO3" s="430"/>
      <c r="CP3" s="430"/>
      <c r="CQ3" s="430"/>
      <c r="CR3" s="431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397"/>
      <c r="ER3" s="398"/>
      <c r="ES3" s="398"/>
      <c r="ET3" s="398"/>
      <c r="EU3" s="398"/>
      <c r="EV3" s="398"/>
      <c r="EW3" s="399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369" t="s">
        <v>8</v>
      </c>
      <c r="J4" s="96"/>
      <c r="K4" s="97"/>
      <c r="L4" s="371" t="s">
        <v>9</v>
      </c>
      <c r="M4" s="13" t="s">
        <v>7</v>
      </c>
      <c r="N4" s="14"/>
      <c r="O4" s="14"/>
      <c r="P4" s="369" t="s">
        <v>8</v>
      </c>
      <c r="Q4" s="11"/>
      <c r="R4" s="11"/>
      <c r="S4" s="371" t="s">
        <v>9</v>
      </c>
      <c r="T4" s="13" t="s">
        <v>7</v>
      </c>
      <c r="U4" s="14"/>
      <c r="V4" s="14"/>
      <c r="W4" s="369" t="s">
        <v>8</v>
      </c>
      <c r="X4" s="11"/>
      <c r="Y4" s="11"/>
      <c r="Z4" s="371" t="s">
        <v>9</v>
      </c>
      <c r="AA4" s="13" t="s">
        <v>7</v>
      </c>
      <c r="AB4" s="14"/>
      <c r="AC4" s="14"/>
      <c r="AD4" s="369" t="s">
        <v>8</v>
      </c>
      <c r="AE4" s="11"/>
      <c r="AF4" s="11"/>
      <c r="AG4" s="371" t="s">
        <v>9</v>
      </c>
      <c r="AH4" s="13" t="s">
        <v>7</v>
      </c>
      <c r="AI4" s="14"/>
      <c r="AJ4" s="14"/>
      <c r="AK4" s="369" t="s">
        <v>8</v>
      </c>
      <c r="AL4" s="11"/>
      <c r="AM4" s="11"/>
      <c r="AN4" s="371" t="s">
        <v>9</v>
      </c>
      <c r="AO4" s="13" t="s">
        <v>7</v>
      </c>
      <c r="AP4" s="14"/>
      <c r="AQ4" s="14"/>
      <c r="AR4" s="369" t="s">
        <v>8</v>
      </c>
      <c r="AS4" s="11"/>
      <c r="AT4" s="11"/>
      <c r="AU4" s="371" t="s">
        <v>9</v>
      </c>
      <c r="AV4" s="13" t="s">
        <v>7</v>
      </c>
      <c r="AW4" s="14"/>
      <c r="AX4" s="14"/>
      <c r="AY4" s="369" t="s">
        <v>8</v>
      </c>
      <c r="AZ4" s="11"/>
      <c r="BA4" s="11"/>
      <c r="BB4" s="371" t="s">
        <v>9</v>
      </c>
      <c r="BC4" s="13" t="s">
        <v>7</v>
      </c>
      <c r="BD4" s="14"/>
      <c r="BE4" s="14"/>
      <c r="BF4" s="369" t="s">
        <v>8</v>
      </c>
      <c r="BG4" s="11"/>
      <c r="BH4" s="11"/>
      <c r="BI4" s="371" t="s">
        <v>9</v>
      </c>
      <c r="BJ4" s="13" t="s">
        <v>7</v>
      </c>
      <c r="BK4" s="14"/>
      <c r="BL4" s="14"/>
      <c r="BM4" s="369" t="s">
        <v>8</v>
      </c>
      <c r="BN4" s="11"/>
      <c r="BO4" s="11"/>
      <c r="BP4" s="371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27">
        <v>100</v>
      </c>
      <c r="G5" s="99"/>
      <c r="H5" s="100"/>
      <c r="I5" s="370"/>
      <c r="J5" s="101"/>
      <c r="K5" s="102"/>
      <c r="L5" s="372"/>
      <c r="M5" s="27">
        <v>100</v>
      </c>
      <c r="N5" s="28"/>
      <c r="O5" s="28"/>
      <c r="P5" s="370"/>
      <c r="Q5" s="25"/>
      <c r="R5" s="25"/>
      <c r="S5" s="372"/>
      <c r="T5" s="27">
        <v>100</v>
      </c>
      <c r="U5" s="28"/>
      <c r="V5" s="28"/>
      <c r="W5" s="370"/>
      <c r="X5" s="25"/>
      <c r="Y5" s="25"/>
      <c r="Z5" s="372"/>
      <c r="AA5" s="27">
        <v>100</v>
      </c>
      <c r="AB5" s="28"/>
      <c r="AC5" s="28"/>
      <c r="AD5" s="370"/>
      <c r="AE5" s="25"/>
      <c r="AF5" s="25"/>
      <c r="AG5" s="372"/>
      <c r="AH5" s="27">
        <v>100</v>
      </c>
      <c r="AI5" s="28"/>
      <c r="AJ5" s="28"/>
      <c r="AK5" s="370"/>
      <c r="AL5" s="25"/>
      <c r="AM5" s="25"/>
      <c r="AN5" s="372"/>
      <c r="AO5" s="356">
        <v>100</v>
      </c>
      <c r="AP5" s="28"/>
      <c r="AQ5" s="28"/>
      <c r="AR5" s="370"/>
      <c r="AS5" s="25"/>
      <c r="AT5" s="25"/>
      <c r="AU5" s="372"/>
      <c r="AV5" s="27">
        <v>100</v>
      </c>
      <c r="AW5" s="28"/>
      <c r="AX5" s="28"/>
      <c r="AY5" s="370"/>
      <c r="AZ5" s="25"/>
      <c r="BA5" s="25"/>
      <c r="BB5" s="372"/>
      <c r="BC5" s="27">
        <v>100</v>
      </c>
      <c r="BD5" s="28"/>
      <c r="BE5" s="28"/>
      <c r="BF5" s="370"/>
      <c r="BG5" s="25"/>
      <c r="BH5" s="25"/>
      <c r="BI5" s="372"/>
      <c r="BJ5" s="27">
        <v>100</v>
      </c>
      <c r="BK5" s="28"/>
      <c r="BL5" s="28"/>
      <c r="BM5" s="370"/>
      <c r="BN5" s="25"/>
      <c r="BO5" s="25"/>
      <c r="BP5" s="372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33">
        <v>15</v>
      </c>
      <c r="B6" s="143" t="s">
        <v>16</v>
      </c>
      <c r="C6" s="142">
        <v>17201047</v>
      </c>
      <c r="D6" s="141" t="s">
        <v>37</v>
      </c>
      <c r="E6" s="140" t="s">
        <v>14</v>
      </c>
      <c r="F6" s="348">
        <v>93</v>
      </c>
      <c r="G6" s="339">
        <f t="shared" ref="G6:G25" si="0">IF(F6=0,0,IF(F6&lt;40,0,IF(F6&lt;50,1,IF(F6&lt;55,1.333,IF(F6&lt;60,1.666,IF(F6&lt;65,2,IF(F6&lt;70,2.333,IF(F6&gt;=70,0))))))))</f>
        <v>0</v>
      </c>
      <c r="H6" s="339">
        <f t="shared" ref="H6:H25" si="1">IF(F6=0,0,IF(F6&lt;70,0,IF(F6&lt;75,2.666,IF(F6&lt;80,3,IF(F6&lt;85,3.333,IF(F6&lt;90,3.666,IF(F6&lt;=100,4)))))))</f>
        <v>4</v>
      </c>
      <c r="I6" s="340">
        <f t="shared" ref="I6:I25" si="2">IF(G6=0,H6,G6)</f>
        <v>4</v>
      </c>
      <c r="J6" s="339">
        <f t="shared" ref="J6:J25" si="3">IF(F6=0,0,IF(F6&lt;40,"F",IF(F6&lt;50,"D",IF(F6&lt;55,"D+",IF(F6&lt;60,"C-",IF(F6&lt;65,"C",IF(F6&lt;70,"C+",IF(F6&gt;=70,0))))))))</f>
        <v>0</v>
      </c>
      <c r="K6" s="339" t="str">
        <f t="shared" ref="K6:K25" si="4">IF(F6=0,0,IF(F6&lt;70,0,IF(F6&lt;75,"B-",IF(F6&lt;80,"B",IF(F6&lt;85,"B+",IF(F6&lt;90,"A-",IF(F6&lt;=100,"A")))))))</f>
        <v>A</v>
      </c>
      <c r="L6" s="349" t="str">
        <f t="shared" ref="L6:L25" si="5">IF(J6=0,K6,J6)</f>
        <v>A</v>
      </c>
      <c r="M6" s="348">
        <v>82</v>
      </c>
      <c r="N6" s="339">
        <f t="shared" ref="N6:N25" si="6">IF(M6=0,0,IF(M6&lt;40,0,IF(M6&lt;50,1,IF(M6&lt;55,1.333,IF(M6&lt;60,1.666,IF(M6&lt;65,2,IF(M6&lt;70,2.333,IF(M6&gt;=70,0))))))))</f>
        <v>0</v>
      </c>
      <c r="O6" s="339">
        <f t="shared" ref="O6:O25" si="7">IF(M6=0,0,IF(M6&lt;70,0,IF(M6&lt;75,2.666,IF(M6&lt;80,3,IF(M6&lt;85,3.333,IF(M6&lt;90,3.666,IF(M6&lt;=100,4)))))))</f>
        <v>3.3330000000000002</v>
      </c>
      <c r="P6" s="340">
        <f t="shared" ref="P6:P25" si="8">IF(N6=0,O6,N6)</f>
        <v>3.3330000000000002</v>
      </c>
      <c r="Q6" s="339">
        <f t="shared" ref="Q6:Q25" si="9">IF(M6=0,0,IF(M6&lt;40,"F",IF(M6&lt;50,"D",IF(M6&lt;55,"D+",IF(M6&lt;60,"C-",IF(M6&lt;65,"C",IF(M6&lt;70,"C+",IF(M6&gt;=70,0))))))))</f>
        <v>0</v>
      </c>
      <c r="R6" s="339" t="str">
        <f t="shared" ref="R6:R25" si="10">IF(M6=0,0,IF(M6&lt;70,0,IF(M6&lt;75,"B-",IF(M6&lt;80,"B",IF(M6&lt;85,"B+",IF(M6&lt;90,"A-",IF(M6&lt;=100,"A")))))))</f>
        <v>B+</v>
      </c>
      <c r="S6" s="349" t="str">
        <f t="shared" ref="S6:S25" si="11">IF(Q6=0,R6,Q6)</f>
        <v>B+</v>
      </c>
      <c r="T6" s="348">
        <v>70</v>
      </c>
      <c r="U6" s="339">
        <f t="shared" ref="U6:U25" si="12">IF(T6=0,0,IF(T6&lt;40,0,IF(T6&lt;50,1,IF(T6&lt;55,1.333,IF(T6&lt;60,1.666,IF(T6&lt;65,2,IF(T6&lt;70,2.333,IF(T6&gt;=70,0))))))))</f>
        <v>0</v>
      </c>
      <c r="V6" s="339">
        <f t="shared" ref="V6:V25" si="13">IF(T6=0,0,IF(T6&lt;70,0,IF(T6&lt;75,2.666,IF(T6&lt;80,3,IF(T6&lt;85,3.333,IF(T6&lt;90,3.666,IF(T6&lt;=100,4)))))))</f>
        <v>2.6659999999999999</v>
      </c>
      <c r="W6" s="340">
        <f t="shared" ref="W6:W25" si="14">IF(U6=0,V6,U6)</f>
        <v>2.6659999999999999</v>
      </c>
      <c r="X6" s="339">
        <f t="shared" ref="X6:X25" si="15">IF(T6=0,0,IF(T6&lt;40,"F",IF(T6&lt;50,"D",IF(T6&lt;55,"D+",IF(T6&lt;60,"C-",IF(T6&lt;65,"C",IF(T6&lt;70,"C+",IF(T6&gt;=70,0))))))))</f>
        <v>0</v>
      </c>
      <c r="Y6" s="339" t="str">
        <f t="shared" ref="Y6:Y25" si="16">IF(T6=0,0,IF(T6&lt;70,0,IF(T6&lt;75,"B-",IF(T6&lt;80,"B",IF(T6&lt;85,"B+",IF(T6&lt;90,"A-",IF(T6&lt;=100,"A")))))))</f>
        <v>B-</v>
      </c>
      <c r="Z6" s="349" t="str">
        <f t="shared" ref="Z6:Z25" si="17">IF(X6=0,Y6,X6)</f>
        <v>B-</v>
      </c>
      <c r="AA6" s="348">
        <v>80</v>
      </c>
      <c r="AB6" s="339">
        <f t="shared" ref="AB6:AB25" si="18">IF(AA6=0,0,IF(AA6&lt;40,0,IF(AA6&lt;50,1,IF(AA6&lt;55,1.333,IF(AA6&lt;60,1.666,IF(AA6&lt;65,2,IF(AA6&lt;70,2.333,IF(AA6&gt;=70,0))))))))</f>
        <v>0</v>
      </c>
      <c r="AC6" s="339">
        <f t="shared" ref="AC6:AC25" si="19">IF(AA6=0,0,IF(AA6&lt;70,0,IF(AA6&lt;75,2.666,IF(AA6&lt;80,3,IF(AA6&lt;85,3.333,IF(AA6&lt;90,3.666,IF(AA6&lt;=100,4)))))))</f>
        <v>3.3330000000000002</v>
      </c>
      <c r="AD6" s="340">
        <f t="shared" ref="AD6:AD25" si="20">IF(AB6=0,AC6,AB6)</f>
        <v>3.3330000000000002</v>
      </c>
      <c r="AE6" s="339">
        <f t="shared" ref="AE6:AE25" si="21">IF(AA6=0,0,IF(AA6&lt;40,"F",IF(AA6&lt;50,"D",IF(AA6&lt;55,"D+",IF(AA6&lt;60,"C-",IF(AA6&lt;65,"C",IF(AA6&lt;70,"C+",IF(AA6&gt;=70,0))))))))</f>
        <v>0</v>
      </c>
      <c r="AF6" s="339" t="str">
        <f t="shared" ref="AF6:AF25" si="22">IF(AA6=0,0,IF(AA6&lt;70,0,IF(AA6&lt;75,"B-",IF(AA6&lt;80,"B",IF(AA6&lt;85,"B+",IF(AA6&lt;90,"A-",IF(AA6&lt;=100,"A")))))))</f>
        <v>B+</v>
      </c>
      <c r="AG6" s="349" t="str">
        <f t="shared" ref="AG6:AG25" si="23">IF(AE6=0,AF6,AE6)</f>
        <v>B+</v>
      </c>
      <c r="AH6" s="348">
        <v>75</v>
      </c>
      <c r="AI6" s="339">
        <f t="shared" ref="AI6:AI25" si="24">IF(AH6=0,0,IF(AH6&lt;40,0,IF(AH6&lt;50,1,IF(AH6&lt;55,1.333,IF(AH6&lt;60,1.666,IF(AH6&lt;65,2,IF(AH6&lt;70,2.333,IF(AH6&gt;=70,0))))))))</f>
        <v>0</v>
      </c>
      <c r="AJ6" s="339">
        <f t="shared" ref="AJ6:AJ25" si="25">IF(AH6=0,0,IF(AH6&lt;70,0,IF(AH6&lt;75,2.666,IF(AH6&lt;80,3,IF(AH6&lt;85,3.333,IF(AH6&lt;90,3.666,IF(AH6&lt;=100,4)))))))</f>
        <v>3</v>
      </c>
      <c r="AK6" s="340">
        <f t="shared" ref="AK6:AK25" si="26">IF(AI6=0,AJ6,AI6)</f>
        <v>3</v>
      </c>
      <c r="AL6" s="339">
        <f t="shared" ref="AL6:AL25" si="27">IF(AH6=0,0,IF(AH6&lt;40,"F",IF(AH6&lt;50,"D",IF(AH6&lt;55,"D+",IF(AH6&lt;60,"C-",IF(AH6&lt;65,"C",IF(AH6&lt;70,"C+",IF(AH6&gt;=70,0))))))))</f>
        <v>0</v>
      </c>
      <c r="AM6" s="339" t="str">
        <f t="shared" ref="AM6:AM25" si="28">IF(AH6=0,0,IF(AH6&lt;70,0,IF(AH6&lt;75,"B-",IF(AH6&lt;80,"B",IF(AH6&lt;85,"B+",IF(AH6&lt;90,"A-",IF(AH6&lt;=100,"A")))))))</f>
        <v>B</v>
      </c>
      <c r="AN6" s="349" t="str">
        <f t="shared" ref="AN6:AN25" si="29">IF(AL6=0,AM6,AL6)</f>
        <v>B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16.332000000000001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48.996000000000002</v>
      </c>
      <c r="ET6" s="46">
        <f t="shared" ref="ET6:ET25" si="122">IF((ES6=0),0,(ROUND((ES6/ER6),3)))</f>
        <v>3.266</v>
      </c>
      <c r="EU6" s="44">
        <f t="shared" ref="EU6:EU25" si="123">IF(ER6=0,0,IF(ET6&lt;=0,"F",IF(ET6&lt;1,"F",IF(ET6&lt;1.333,"D",IF(ET6&lt;1.666,"D+",IF(ET6&lt;2,"C-",IF(ET6&lt;2.333,"C",IF(ET6&gt;=2.333,0))))))))</f>
        <v>0</v>
      </c>
      <c r="EV6" s="44" t="str">
        <f t="shared" ref="EV6:EV25" si="124">IF(ER6=0,0,IF(ET6&lt;2.333,0,IF(ET6&lt;2.666,"C+",IF(ET6&lt;3,"B-",IF(ET6&lt;3.333,"B",IF(ET6&lt;3.666,"B+",IF(ET6&lt;4,"A-",IF(ET6=4,"A"))))))))</f>
        <v>B</v>
      </c>
      <c r="EW6" s="180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16</v>
      </c>
      <c r="B7" s="139" t="s">
        <v>16</v>
      </c>
      <c r="C7" s="138">
        <v>17201049</v>
      </c>
      <c r="D7" s="137" t="s">
        <v>38</v>
      </c>
      <c r="E7" s="144" t="s">
        <v>14</v>
      </c>
      <c r="F7" s="350">
        <v>94</v>
      </c>
      <c r="G7" s="343">
        <f t="shared" si="0"/>
        <v>0</v>
      </c>
      <c r="H7" s="343">
        <f t="shared" si="1"/>
        <v>4</v>
      </c>
      <c r="I7" s="344">
        <v>90</v>
      </c>
      <c r="J7" s="343">
        <f t="shared" si="3"/>
        <v>0</v>
      </c>
      <c r="K7" s="343" t="str">
        <f t="shared" si="4"/>
        <v>A</v>
      </c>
      <c r="L7" s="351">
        <v>75</v>
      </c>
      <c r="M7" s="350">
        <v>71</v>
      </c>
      <c r="N7" s="343">
        <f t="shared" si="6"/>
        <v>0</v>
      </c>
      <c r="O7" s="343">
        <f t="shared" si="7"/>
        <v>2.6659999999999999</v>
      </c>
      <c r="P7" s="344">
        <f t="shared" si="8"/>
        <v>2.6659999999999999</v>
      </c>
      <c r="Q7" s="343">
        <f t="shared" si="9"/>
        <v>0</v>
      </c>
      <c r="R7" s="343" t="str">
        <f t="shared" si="10"/>
        <v>B-</v>
      </c>
      <c r="S7" s="351" t="str">
        <f t="shared" si="11"/>
        <v>B-</v>
      </c>
      <c r="T7" s="294"/>
      <c r="U7" s="295">
        <f t="shared" si="12"/>
        <v>0</v>
      </c>
      <c r="V7" s="295">
        <f t="shared" si="13"/>
        <v>0</v>
      </c>
      <c r="W7" s="296">
        <f t="shared" si="14"/>
        <v>0</v>
      </c>
      <c r="X7" s="295">
        <f t="shared" si="15"/>
        <v>0</v>
      </c>
      <c r="Y7" s="295">
        <f t="shared" si="16"/>
        <v>0</v>
      </c>
      <c r="Z7" s="297">
        <f t="shared" si="17"/>
        <v>0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350">
        <v>47</v>
      </c>
      <c r="AI7" s="343">
        <f t="shared" si="24"/>
        <v>1</v>
      </c>
      <c r="AJ7" s="343">
        <f t="shared" si="25"/>
        <v>0</v>
      </c>
      <c r="AK7" s="344">
        <f t="shared" si="26"/>
        <v>1</v>
      </c>
      <c r="AL7" s="343" t="str">
        <f t="shared" si="27"/>
        <v>D</v>
      </c>
      <c r="AM7" s="343">
        <f t="shared" si="28"/>
        <v>0</v>
      </c>
      <c r="AN7" s="351" t="str">
        <f t="shared" si="29"/>
        <v>D</v>
      </c>
      <c r="AO7" s="350">
        <v>85</v>
      </c>
      <c r="AP7" s="343">
        <f t="shared" si="30"/>
        <v>0</v>
      </c>
      <c r="AQ7" s="343">
        <f t="shared" si="31"/>
        <v>3.6659999999999999</v>
      </c>
      <c r="AR7" s="344">
        <f t="shared" si="32"/>
        <v>3.6659999999999999</v>
      </c>
      <c r="AS7" s="343">
        <f t="shared" si="33"/>
        <v>0</v>
      </c>
      <c r="AT7" s="343" t="str">
        <f t="shared" si="34"/>
        <v>A-</v>
      </c>
      <c r="AU7" s="351" t="str">
        <f t="shared" si="35"/>
        <v>A-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350">
        <v>72</v>
      </c>
      <c r="BR7" s="343">
        <f t="shared" si="54"/>
        <v>0</v>
      </c>
      <c r="BS7" s="343">
        <f t="shared" si="55"/>
        <v>2.6659999999999999</v>
      </c>
      <c r="BT7" s="344">
        <f t="shared" si="56"/>
        <v>2.6659999999999999</v>
      </c>
      <c r="BU7" s="343">
        <f t="shared" si="57"/>
        <v>0</v>
      </c>
      <c r="BV7" s="343" t="str">
        <f t="shared" si="58"/>
        <v>B-</v>
      </c>
      <c r="BW7" s="351" t="str">
        <f t="shared" si="59"/>
        <v>B-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99.99799999999999</v>
      </c>
      <c r="ER7" s="47">
        <f t="shared" si="120"/>
        <v>15</v>
      </c>
      <c r="ES7" s="67">
        <f t="shared" si="121"/>
        <v>299.99399999999997</v>
      </c>
      <c r="ET7" s="68">
        <f t="shared" si="122"/>
        <v>20</v>
      </c>
      <c r="EU7" s="47">
        <f t="shared" si="123"/>
        <v>0</v>
      </c>
      <c r="EV7" s="47" t="b">
        <f t="shared" si="124"/>
        <v>0</v>
      </c>
      <c r="EW7" s="48" t="b">
        <f t="shared" si="125"/>
        <v>0</v>
      </c>
      <c r="EX7" s="69"/>
      <c r="EY7" s="70"/>
      <c r="EZ7" s="71"/>
      <c r="FA7" s="52"/>
      <c r="FB7" s="72"/>
    </row>
    <row r="8" spans="1:158" ht="50.1" customHeight="1">
      <c r="A8" s="53">
        <v>17</v>
      </c>
      <c r="B8" s="139" t="s">
        <v>16</v>
      </c>
      <c r="C8" s="138">
        <v>17201050</v>
      </c>
      <c r="D8" s="137" t="s">
        <v>39</v>
      </c>
      <c r="E8" s="136" t="s">
        <v>40</v>
      </c>
      <c r="F8" s="350">
        <v>90</v>
      </c>
      <c r="G8" s="343">
        <f t="shared" si="0"/>
        <v>0</v>
      </c>
      <c r="H8" s="343">
        <f t="shared" si="1"/>
        <v>4</v>
      </c>
      <c r="I8" s="344">
        <f t="shared" si="2"/>
        <v>4</v>
      </c>
      <c r="J8" s="343">
        <f t="shared" si="3"/>
        <v>0</v>
      </c>
      <c r="K8" s="343" t="str">
        <f t="shared" si="4"/>
        <v>A</v>
      </c>
      <c r="L8" s="351" t="str">
        <f t="shared" si="5"/>
        <v>A</v>
      </c>
      <c r="M8" s="350">
        <v>75</v>
      </c>
      <c r="N8" s="343">
        <f t="shared" si="6"/>
        <v>0</v>
      </c>
      <c r="O8" s="343">
        <f t="shared" si="7"/>
        <v>3</v>
      </c>
      <c r="P8" s="344">
        <f t="shared" si="8"/>
        <v>3</v>
      </c>
      <c r="Q8" s="343">
        <f t="shared" si="9"/>
        <v>0</v>
      </c>
      <c r="R8" s="343" t="str">
        <f t="shared" si="10"/>
        <v>B</v>
      </c>
      <c r="S8" s="351" t="str">
        <f t="shared" si="11"/>
        <v>B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350">
        <v>75</v>
      </c>
      <c r="AB8" s="343">
        <f t="shared" si="18"/>
        <v>0</v>
      </c>
      <c r="AC8" s="343">
        <f t="shared" si="19"/>
        <v>3</v>
      </c>
      <c r="AD8" s="344">
        <f t="shared" si="20"/>
        <v>3</v>
      </c>
      <c r="AE8" s="343">
        <f t="shared" si="21"/>
        <v>0</v>
      </c>
      <c r="AF8" s="343" t="str">
        <f t="shared" si="22"/>
        <v>B</v>
      </c>
      <c r="AG8" s="351" t="str">
        <f t="shared" si="23"/>
        <v>B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350">
        <v>68</v>
      </c>
      <c r="AP8" s="343">
        <f t="shared" si="30"/>
        <v>2.3330000000000002</v>
      </c>
      <c r="AQ8" s="343">
        <f t="shared" si="31"/>
        <v>0</v>
      </c>
      <c r="AR8" s="344">
        <f t="shared" si="32"/>
        <v>2.3330000000000002</v>
      </c>
      <c r="AS8" s="343" t="str">
        <f t="shared" si="33"/>
        <v>C+</v>
      </c>
      <c r="AT8" s="343">
        <f t="shared" si="34"/>
        <v>0</v>
      </c>
      <c r="AU8" s="351" t="str">
        <f t="shared" si="35"/>
        <v>C+</v>
      </c>
      <c r="AV8" s="350">
        <v>76</v>
      </c>
      <c r="AW8" s="343">
        <f t="shared" si="36"/>
        <v>0</v>
      </c>
      <c r="AX8" s="343">
        <f t="shared" si="37"/>
        <v>3</v>
      </c>
      <c r="AY8" s="344">
        <f t="shared" si="38"/>
        <v>3</v>
      </c>
      <c r="AZ8" s="343">
        <f t="shared" si="39"/>
        <v>0</v>
      </c>
      <c r="BA8" s="343" t="str">
        <f t="shared" si="40"/>
        <v>B</v>
      </c>
      <c r="BB8" s="351" t="str">
        <f t="shared" si="41"/>
        <v>B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15.333</v>
      </c>
      <c r="ER8" s="47">
        <f t="shared" si="120"/>
        <v>15</v>
      </c>
      <c r="ES8" s="67">
        <f t="shared" si="121"/>
        <v>45.999000000000002</v>
      </c>
      <c r="ET8" s="68">
        <f t="shared" si="122"/>
        <v>3.0670000000000002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53">
        <v>18</v>
      </c>
      <c r="B9" s="139" t="s">
        <v>16</v>
      </c>
      <c r="C9" s="138">
        <v>17201051</v>
      </c>
      <c r="D9" s="137" t="s">
        <v>41</v>
      </c>
      <c r="E9" s="136" t="s">
        <v>40</v>
      </c>
      <c r="F9" s="350">
        <v>94</v>
      </c>
      <c r="G9" s="343">
        <f t="shared" si="0"/>
        <v>0</v>
      </c>
      <c r="H9" s="343">
        <f t="shared" si="1"/>
        <v>4</v>
      </c>
      <c r="I9" s="344">
        <f t="shared" si="2"/>
        <v>4</v>
      </c>
      <c r="J9" s="343">
        <f t="shared" si="3"/>
        <v>0</v>
      </c>
      <c r="K9" s="343" t="str">
        <f t="shared" si="4"/>
        <v>A</v>
      </c>
      <c r="L9" s="351" t="str">
        <f t="shared" si="5"/>
        <v>A</v>
      </c>
      <c r="M9" s="350">
        <v>90</v>
      </c>
      <c r="N9" s="343">
        <f t="shared" si="6"/>
        <v>0</v>
      </c>
      <c r="O9" s="343">
        <f t="shared" si="7"/>
        <v>4</v>
      </c>
      <c r="P9" s="344">
        <f t="shared" si="8"/>
        <v>4</v>
      </c>
      <c r="Q9" s="343">
        <f t="shared" si="9"/>
        <v>0</v>
      </c>
      <c r="R9" s="343" t="str">
        <f t="shared" si="10"/>
        <v>A</v>
      </c>
      <c r="S9" s="351" t="str">
        <f t="shared" si="11"/>
        <v>A</v>
      </c>
      <c r="T9" s="350">
        <v>93</v>
      </c>
      <c r="U9" s="343">
        <f t="shared" si="12"/>
        <v>0</v>
      </c>
      <c r="V9" s="343">
        <f t="shared" si="13"/>
        <v>4</v>
      </c>
      <c r="W9" s="344">
        <f t="shared" si="14"/>
        <v>4</v>
      </c>
      <c r="X9" s="343">
        <f t="shared" si="15"/>
        <v>0</v>
      </c>
      <c r="Y9" s="343" t="str">
        <f t="shared" si="16"/>
        <v>A</v>
      </c>
      <c r="Z9" s="351" t="str">
        <f t="shared" si="17"/>
        <v>A</v>
      </c>
      <c r="AA9" s="350">
        <v>76</v>
      </c>
      <c r="AB9" s="343">
        <f t="shared" si="18"/>
        <v>0</v>
      </c>
      <c r="AC9" s="343">
        <f t="shared" si="19"/>
        <v>3</v>
      </c>
      <c r="AD9" s="344">
        <f t="shared" si="20"/>
        <v>3</v>
      </c>
      <c r="AE9" s="343">
        <f t="shared" si="21"/>
        <v>0</v>
      </c>
      <c r="AF9" s="343" t="str">
        <f t="shared" si="22"/>
        <v>B</v>
      </c>
      <c r="AG9" s="351" t="str">
        <f t="shared" si="23"/>
        <v>B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50">
        <v>90</v>
      </c>
      <c r="BK9" s="343">
        <f t="shared" si="48"/>
        <v>0</v>
      </c>
      <c r="BL9" s="343">
        <f t="shared" si="49"/>
        <v>4</v>
      </c>
      <c r="BM9" s="344">
        <f t="shared" si="50"/>
        <v>4</v>
      </c>
      <c r="BN9" s="343">
        <f t="shared" si="51"/>
        <v>0</v>
      </c>
      <c r="BO9" s="343" t="str">
        <f t="shared" si="52"/>
        <v>A</v>
      </c>
      <c r="BP9" s="351" t="str">
        <f t="shared" si="53"/>
        <v>A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19</v>
      </c>
      <c r="ER9" s="47">
        <f t="shared" si="120"/>
        <v>15</v>
      </c>
      <c r="ES9" s="67">
        <f t="shared" si="121"/>
        <v>57</v>
      </c>
      <c r="ET9" s="68">
        <f t="shared" si="122"/>
        <v>3.8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customHeight="1">
      <c r="A10" s="53">
        <v>19</v>
      </c>
      <c r="B10" s="139" t="s">
        <v>16</v>
      </c>
      <c r="C10" s="138">
        <v>17201052</v>
      </c>
      <c r="D10" s="137" t="s">
        <v>42</v>
      </c>
      <c r="E10" s="136" t="s">
        <v>43</v>
      </c>
      <c r="F10" s="350">
        <v>62</v>
      </c>
      <c r="G10" s="343">
        <f t="shared" si="0"/>
        <v>2</v>
      </c>
      <c r="H10" s="343">
        <f t="shared" si="1"/>
        <v>0</v>
      </c>
      <c r="I10" s="344">
        <f t="shared" si="2"/>
        <v>2</v>
      </c>
      <c r="J10" s="343" t="str">
        <f t="shared" si="3"/>
        <v>C</v>
      </c>
      <c r="K10" s="343">
        <f t="shared" si="4"/>
        <v>0</v>
      </c>
      <c r="L10" s="351" t="str">
        <f t="shared" si="5"/>
        <v>C</v>
      </c>
      <c r="M10" s="350">
        <v>77</v>
      </c>
      <c r="N10" s="343">
        <f t="shared" si="6"/>
        <v>0</v>
      </c>
      <c r="O10" s="343">
        <f t="shared" si="7"/>
        <v>3</v>
      </c>
      <c r="P10" s="344">
        <f t="shared" si="8"/>
        <v>3</v>
      </c>
      <c r="Q10" s="343">
        <f t="shared" si="9"/>
        <v>0</v>
      </c>
      <c r="R10" s="343" t="str">
        <f t="shared" si="10"/>
        <v>B</v>
      </c>
      <c r="S10" s="351" t="str">
        <f t="shared" si="11"/>
        <v>B</v>
      </c>
      <c r="T10" s="350">
        <v>33</v>
      </c>
      <c r="U10" s="343">
        <f t="shared" si="12"/>
        <v>0</v>
      </c>
      <c r="V10" s="343">
        <f t="shared" si="13"/>
        <v>0</v>
      </c>
      <c r="W10" s="344">
        <f t="shared" si="14"/>
        <v>0</v>
      </c>
      <c r="X10" s="343" t="str">
        <f t="shared" si="15"/>
        <v>F</v>
      </c>
      <c r="Y10" s="343">
        <f t="shared" si="16"/>
        <v>0</v>
      </c>
      <c r="Z10" s="351" t="str">
        <f t="shared" si="17"/>
        <v>F</v>
      </c>
      <c r="AA10" s="350">
        <v>66</v>
      </c>
      <c r="AB10" s="343">
        <f t="shared" si="18"/>
        <v>2.3330000000000002</v>
      </c>
      <c r="AC10" s="343">
        <f t="shared" si="19"/>
        <v>0</v>
      </c>
      <c r="AD10" s="344">
        <f t="shared" si="20"/>
        <v>2.3330000000000002</v>
      </c>
      <c r="AE10" s="343" t="str">
        <f t="shared" si="21"/>
        <v>C+</v>
      </c>
      <c r="AF10" s="343">
        <f t="shared" si="22"/>
        <v>0</v>
      </c>
      <c r="AG10" s="351" t="str">
        <f t="shared" si="23"/>
        <v>C+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294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350" t="s">
        <v>446</v>
      </c>
      <c r="BD10" s="343">
        <f t="shared" si="42"/>
        <v>0</v>
      </c>
      <c r="BE10" s="343" t="b">
        <f t="shared" si="43"/>
        <v>0</v>
      </c>
      <c r="BF10" s="344" t="b">
        <f t="shared" si="44"/>
        <v>0</v>
      </c>
      <c r="BG10" s="343">
        <f t="shared" si="45"/>
        <v>0</v>
      </c>
      <c r="BH10" s="343" t="b">
        <f t="shared" si="46"/>
        <v>0</v>
      </c>
      <c r="BI10" s="351" t="b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7.3330000000000002</v>
      </c>
      <c r="ER10" s="47">
        <f t="shared" si="120"/>
        <v>12</v>
      </c>
      <c r="ES10" s="67">
        <f t="shared" si="121"/>
        <v>21.999000000000002</v>
      </c>
      <c r="ET10" s="68">
        <f t="shared" si="122"/>
        <v>1.833</v>
      </c>
      <c r="EU10" s="47" t="str">
        <f t="shared" si="123"/>
        <v>C-</v>
      </c>
      <c r="EV10" s="47">
        <f t="shared" si="124"/>
        <v>0</v>
      </c>
      <c r="EW10" s="48" t="str">
        <f t="shared" si="125"/>
        <v>C-</v>
      </c>
      <c r="EX10" s="69"/>
      <c r="EY10" s="70"/>
      <c r="EZ10" s="71"/>
      <c r="FA10" s="52"/>
    </row>
    <row r="11" spans="1:158" ht="50.1" customHeight="1">
      <c r="A11" s="53">
        <v>20</v>
      </c>
      <c r="B11" s="139" t="s">
        <v>16</v>
      </c>
      <c r="C11" s="138">
        <v>17201053</v>
      </c>
      <c r="D11" s="137" t="s">
        <v>44</v>
      </c>
      <c r="E11" s="136" t="s">
        <v>43</v>
      </c>
      <c r="F11" s="350">
        <v>83</v>
      </c>
      <c r="G11" s="343">
        <f t="shared" si="0"/>
        <v>0</v>
      </c>
      <c r="H11" s="343">
        <f t="shared" si="1"/>
        <v>3.3330000000000002</v>
      </c>
      <c r="I11" s="344">
        <f t="shared" si="2"/>
        <v>3.3330000000000002</v>
      </c>
      <c r="J11" s="343">
        <f t="shared" si="3"/>
        <v>0</v>
      </c>
      <c r="K11" s="343" t="str">
        <f t="shared" si="4"/>
        <v>B+</v>
      </c>
      <c r="L11" s="351" t="str">
        <f t="shared" si="5"/>
        <v>B+</v>
      </c>
      <c r="M11" s="350">
        <v>70</v>
      </c>
      <c r="N11" s="343">
        <f t="shared" si="6"/>
        <v>0</v>
      </c>
      <c r="O11" s="343">
        <f t="shared" si="7"/>
        <v>2.6659999999999999</v>
      </c>
      <c r="P11" s="344">
        <f t="shared" si="8"/>
        <v>2.6659999999999999</v>
      </c>
      <c r="Q11" s="343">
        <f t="shared" si="9"/>
        <v>0</v>
      </c>
      <c r="R11" s="343" t="str">
        <f t="shared" si="10"/>
        <v>B-</v>
      </c>
      <c r="S11" s="351" t="str">
        <f t="shared" si="11"/>
        <v>B-</v>
      </c>
      <c r="T11" s="350">
        <v>80</v>
      </c>
      <c r="U11" s="343">
        <f t="shared" si="12"/>
        <v>0</v>
      </c>
      <c r="V11" s="343">
        <f t="shared" si="13"/>
        <v>3.3330000000000002</v>
      </c>
      <c r="W11" s="344">
        <f t="shared" si="14"/>
        <v>3.3330000000000002</v>
      </c>
      <c r="X11" s="343">
        <f t="shared" si="15"/>
        <v>0</v>
      </c>
      <c r="Y11" s="343" t="str">
        <f t="shared" si="16"/>
        <v>B+</v>
      </c>
      <c r="Z11" s="351" t="str">
        <f t="shared" si="17"/>
        <v>B+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50">
        <v>76</v>
      </c>
      <c r="AI11" s="343">
        <f t="shared" si="24"/>
        <v>0</v>
      </c>
      <c r="AJ11" s="343">
        <f t="shared" si="25"/>
        <v>3</v>
      </c>
      <c r="AK11" s="344">
        <f t="shared" si="26"/>
        <v>3</v>
      </c>
      <c r="AL11" s="343">
        <f t="shared" si="27"/>
        <v>0</v>
      </c>
      <c r="AM11" s="343" t="str">
        <f t="shared" si="28"/>
        <v>B</v>
      </c>
      <c r="AN11" s="351" t="str">
        <f t="shared" si="29"/>
        <v>B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350">
        <v>87</v>
      </c>
      <c r="AW11" s="343">
        <f t="shared" si="36"/>
        <v>0</v>
      </c>
      <c r="AX11" s="343">
        <f t="shared" si="37"/>
        <v>3.6659999999999999</v>
      </c>
      <c r="AY11" s="344">
        <f t="shared" si="38"/>
        <v>3.6659999999999999</v>
      </c>
      <c r="AZ11" s="343">
        <f t="shared" si="39"/>
        <v>0</v>
      </c>
      <c r="BA11" s="343" t="str">
        <f t="shared" si="40"/>
        <v>A-</v>
      </c>
      <c r="BB11" s="351" t="str">
        <f t="shared" si="41"/>
        <v>A-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15.998000000000001</v>
      </c>
      <c r="ER11" s="47">
        <f t="shared" si="120"/>
        <v>15</v>
      </c>
      <c r="ES11" s="67">
        <f t="shared" si="121"/>
        <v>47.994</v>
      </c>
      <c r="ET11" s="68">
        <f t="shared" si="122"/>
        <v>3.2</v>
      </c>
      <c r="EU11" s="47">
        <f t="shared" si="123"/>
        <v>0</v>
      </c>
      <c r="EV11" s="47" t="str">
        <f t="shared" si="124"/>
        <v>B</v>
      </c>
      <c r="EW11" s="48" t="str">
        <f t="shared" si="125"/>
        <v>B</v>
      </c>
      <c r="EX11" s="69"/>
      <c r="EY11" s="70"/>
      <c r="EZ11" s="71"/>
      <c r="FA11" s="52"/>
    </row>
    <row r="12" spans="1:158" ht="50.1" customHeight="1">
      <c r="A12" s="53">
        <v>21</v>
      </c>
      <c r="B12" s="139" t="s">
        <v>16</v>
      </c>
      <c r="C12" s="138">
        <v>17201055</v>
      </c>
      <c r="D12" s="137" t="s">
        <v>45</v>
      </c>
      <c r="E12" s="136" t="s">
        <v>46</v>
      </c>
      <c r="F12" s="350">
        <v>90</v>
      </c>
      <c r="G12" s="343">
        <f t="shared" si="0"/>
        <v>0</v>
      </c>
      <c r="H12" s="343">
        <f t="shared" si="1"/>
        <v>4</v>
      </c>
      <c r="I12" s="344">
        <f t="shared" si="2"/>
        <v>4</v>
      </c>
      <c r="J12" s="343">
        <f t="shared" si="3"/>
        <v>0</v>
      </c>
      <c r="K12" s="343" t="str">
        <f t="shared" si="4"/>
        <v>A</v>
      </c>
      <c r="L12" s="351" t="str">
        <f t="shared" si="5"/>
        <v>A</v>
      </c>
      <c r="M12" s="350">
        <v>74</v>
      </c>
      <c r="N12" s="343">
        <f t="shared" si="6"/>
        <v>0</v>
      </c>
      <c r="O12" s="343">
        <f t="shared" si="7"/>
        <v>2.6659999999999999</v>
      </c>
      <c r="P12" s="344">
        <f t="shared" si="8"/>
        <v>2.6659999999999999</v>
      </c>
      <c r="Q12" s="343">
        <f t="shared" si="9"/>
        <v>0</v>
      </c>
      <c r="R12" s="343" t="str">
        <f t="shared" si="10"/>
        <v>B-</v>
      </c>
      <c r="S12" s="351" t="str">
        <f t="shared" si="11"/>
        <v>B-</v>
      </c>
      <c r="T12" s="350">
        <v>68</v>
      </c>
      <c r="U12" s="343">
        <f t="shared" si="12"/>
        <v>2.3330000000000002</v>
      </c>
      <c r="V12" s="343">
        <f t="shared" si="13"/>
        <v>0</v>
      </c>
      <c r="W12" s="344">
        <f t="shared" si="14"/>
        <v>2.3330000000000002</v>
      </c>
      <c r="X12" s="343" t="str">
        <f t="shared" si="15"/>
        <v>C+</v>
      </c>
      <c r="Y12" s="343">
        <f t="shared" si="16"/>
        <v>0</v>
      </c>
      <c r="Z12" s="351" t="str">
        <f t="shared" si="17"/>
        <v>C+</v>
      </c>
      <c r="AA12" s="350">
        <v>71</v>
      </c>
      <c r="AB12" s="343">
        <f t="shared" si="18"/>
        <v>0</v>
      </c>
      <c r="AC12" s="343">
        <f t="shared" si="19"/>
        <v>2.6659999999999999</v>
      </c>
      <c r="AD12" s="344">
        <f t="shared" si="20"/>
        <v>2.6659999999999999</v>
      </c>
      <c r="AE12" s="343">
        <f t="shared" si="21"/>
        <v>0</v>
      </c>
      <c r="AF12" s="343" t="str">
        <f t="shared" si="22"/>
        <v>B-</v>
      </c>
      <c r="AG12" s="351" t="str">
        <f t="shared" si="23"/>
        <v>B-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350">
        <v>73</v>
      </c>
      <c r="AW12" s="343">
        <f t="shared" si="36"/>
        <v>0</v>
      </c>
      <c r="AX12" s="343">
        <f t="shared" si="37"/>
        <v>2.6659999999999999</v>
      </c>
      <c r="AY12" s="344">
        <f t="shared" si="38"/>
        <v>2.6659999999999999</v>
      </c>
      <c r="AZ12" s="343">
        <f t="shared" si="39"/>
        <v>0</v>
      </c>
      <c r="BA12" s="343" t="str">
        <f t="shared" si="40"/>
        <v>B-</v>
      </c>
      <c r="BB12" s="351" t="str">
        <f t="shared" si="41"/>
        <v>B-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14.331000000000001</v>
      </c>
      <c r="ER12" s="47">
        <f t="shared" si="120"/>
        <v>15</v>
      </c>
      <c r="ES12" s="67">
        <f t="shared" si="121"/>
        <v>42.992999999999995</v>
      </c>
      <c r="ET12" s="68">
        <f t="shared" si="122"/>
        <v>2.8660000000000001</v>
      </c>
      <c r="EU12" s="47">
        <f t="shared" si="123"/>
        <v>0</v>
      </c>
      <c r="EV12" s="47" t="str">
        <f t="shared" si="124"/>
        <v>B-</v>
      </c>
      <c r="EW12" s="48" t="str">
        <f t="shared" si="125"/>
        <v>B-</v>
      </c>
      <c r="EX12" s="69"/>
      <c r="EY12" s="70"/>
      <c r="EZ12" s="71"/>
      <c r="FA12" s="52"/>
    </row>
    <row r="13" spans="1:158" ht="50.1" customHeight="1">
      <c r="A13" s="53">
        <v>22</v>
      </c>
      <c r="B13" s="145" t="s">
        <v>47</v>
      </c>
      <c r="C13" s="146">
        <v>15201028</v>
      </c>
      <c r="D13" s="147" t="s">
        <v>48</v>
      </c>
      <c r="E13" s="148" t="s">
        <v>49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50">
        <v>60</v>
      </c>
      <c r="AI13" s="343">
        <f t="shared" si="24"/>
        <v>2</v>
      </c>
      <c r="AJ13" s="343">
        <f t="shared" si="25"/>
        <v>0</v>
      </c>
      <c r="AK13" s="344">
        <f t="shared" si="26"/>
        <v>2</v>
      </c>
      <c r="AL13" s="343" t="str">
        <f t="shared" si="27"/>
        <v>C</v>
      </c>
      <c r="AM13" s="343">
        <f t="shared" si="28"/>
        <v>0</v>
      </c>
      <c r="AN13" s="351" t="str">
        <f t="shared" si="29"/>
        <v>C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350">
        <v>78</v>
      </c>
      <c r="CF13" s="343">
        <f t="shared" si="66"/>
        <v>0</v>
      </c>
      <c r="CG13" s="343">
        <f t="shared" si="67"/>
        <v>3</v>
      </c>
      <c r="CH13" s="344">
        <f t="shared" si="68"/>
        <v>3</v>
      </c>
      <c r="CI13" s="343">
        <f t="shared" si="69"/>
        <v>0</v>
      </c>
      <c r="CJ13" s="343" t="str">
        <f t="shared" si="70"/>
        <v>B</v>
      </c>
      <c r="CK13" s="351" t="str">
        <f t="shared" si="71"/>
        <v>B</v>
      </c>
      <c r="CL13" s="350">
        <v>83</v>
      </c>
      <c r="CM13" s="343">
        <f t="shared" si="72"/>
        <v>0</v>
      </c>
      <c r="CN13" s="343">
        <f t="shared" si="73"/>
        <v>3.3330000000000002</v>
      </c>
      <c r="CO13" s="344">
        <f t="shared" si="74"/>
        <v>3.3330000000000002</v>
      </c>
      <c r="CP13" s="343">
        <f t="shared" si="75"/>
        <v>0</v>
      </c>
      <c r="CQ13" s="343" t="str">
        <f t="shared" si="76"/>
        <v>B+</v>
      </c>
      <c r="CR13" s="351" t="str">
        <f t="shared" si="77"/>
        <v>B+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8.3330000000000002</v>
      </c>
      <c r="ER13" s="47">
        <f t="shared" si="120"/>
        <v>9</v>
      </c>
      <c r="ES13" s="67">
        <f t="shared" si="121"/>
        <v>24.999000000000002</v>
      </c>
      <c r="ET13" s="68">
        <f t="shared" si="122"/>
        <v>2.778</v>
      </c>
      <c r="EU13" s="47">
        <f t="shared" si="123"/>
        <v>0</v>
      </c>
      <c r="EV13" s="47" t="str">
        <f t="shared" si="124"/>
        <v>B-</v>
      </c>
      <c r="EW13" s="48" t="str">
        <f t="shared" si="125"/>
        <v>B-</v>
      </c>
      <c r="EX13" s="69"/>
      <c r="EY13" s="70"/>
      <c r="EZ13" s="71"/>
      <c r="FA13" s="52"/>
    </row>
    <row r="14" spans="1:158" ht="50.1" customHeight="1">
      <c r="A14" s="53">
        <v>23</v>
      </c>
      <c r="B14" s="145" t="s">
        <v>50</v>
      </c>
      <c r="C14" s="146">
        <v>16201025</v>
      </c>
      <c r="D14" s="149" t="s">
        <v>51</v>
      </c>
      <c r="E14" s="150" t="s">
        <v>52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350">
        <v>77</v>
      </c>
      <c r="BK14" s="343">
        <f t="shared" si="48"/>
        <v>0</v>
      </c>
      <c r="BL14" s="343">
        <f t="shared" si="49"/>
        <v>3</v>
      </c>
      <c r="BM14" s="344">
        <f t="shared" si="50"/>
        <v>3</v>
      </c>
      <c r="BN14" s="343">
        <f t="shared" si="51"/>
        <v>0</v>
      </c>
      <c r="BO14" s="343" t="str">
        <f t="shared" si="52"/>
        <v>B</v>
      </c>
      <c r="BP14" s="351" t="str">
        <f t="shared" si="53"/>
        <v>B</v>
      </c>
      <c r="BQ14" s="350">
        <v>86</v>
      </c>
      <c r="BR14" s="343">
        <f t="shared" si="54"/>
        <v>0</v>
      </c>
      <c r="BS14" s="343">
        <f t="shared" si="55"/>
        <v>3.6659999999999999</v>
      </c>
      <c r="BT14" s="344">
        <f t="shared" si="56"/>
        <v>3.6659999999999999</v>
      </c>
      <c r="BU14" s="343">
        <f t="shared" si="57"/>
        <v>0</v>
      </c>
      <c r="BV14" s="343" t="str">
        <f t="shared" si="58"/>
        <v>A-</v>
      </c>
      <c r="BW14" s="351" t="str">
        <f t="shared" si="59"/>
        <v>A-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6.6660000000000004</v>
      </c>
      <c r="ER14" s="47">
        <f t="shared" si="120"/>
        <v>6</v>
      </c>
      <c r="ES14" s="67">
        <f t="shared" si="121"/>
        <v>19.997999999999998</v>
      </c>
      <c r="ET14" s="68">
        <f t="shared" si="122"/>
        <v>3.3330000000000002</v>
      </c>
      <c r="EU14" s="47">
        <f t="shared" si="123"/>
        <v>0</v>
      </c>
      <c r="EV14" s="47" t="str">
        <f t="shared" si="124"/>
        <v>B+</v>
      </c>
      <c r="EW14" s="48" t="str">
        <f t="shared" si="125"/>
        <v>B+</v>
      </c>
      <c r="EX14" s="69"/>
      <c r="EY14" s="70"/>
      <c r="EZ14" s="71"/>
      <c r="FA14" s="52"/>
    </row>
    <row r="15" spans="1:158" ht="50.1" customHeight="1">
      <c r="A15" s="53">
        <v>24</v>
      </c>
      <c r="B15" s="145" t="s">
        <v>53</v>
      </c>
      <c r="C15" s="146">
        <v>17101051</v>
      </c>
      <c r="D15" s="149" t="s">
        <v>54</v>
      </c>
      <c r="E15" s="150" t="s">
        <v>31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350">
        <v>53</v>
      </c>
      <c r="U15" s="343">
        <f t="shared" si="12"/>
        <v>1.333</v>
      </c>
      <c r="V15" s="343">
        <f t="shared" si="13"/>
        <v>0</v>
      </c>
      <c r="W15" s="344">
        <f t="shared" si="14"/>
        <v>1.333</v>
      </c>
      <c r="X15" s="343" t="str">
        <f t="shared" si="15"/>
        <v>D+</v>
      </c>
      <c r="Y15" s="343">
        <f t="shared" si="16"/>
        <v>0</v>
      </c>
      <c r="Z15" s="351" t="str">
        <f t="shared" si="17"/>
        <v>D+</v>
      </c>
      <c r="AA15" s="350">
        <v>75</v>
      </c>
      <c r="AB15" s="343">
        <f t="shared" si="18"/>
        <v>0</v>
      </c>
      <c r="AC15" s="343">
        <f t="shared" si="19"/>
        <v>3</v>
      </c>
      <c r="AD15" s="344">
        <f t="shared" si="20"/>
        <v>3</v>
      </c>
      <c r="AE15" s="343">
        <f t="shared" si="21"/>
        <v>0</v>
      </c>
      <c r="AF15" s="343" t="str">
        <f t="shared" si="22"/>
        <v>B</v>
      </c>
      <c r="AG15" s="351" t="str">
        <f t="shared" si="23"/>
        <v>B</v>
      </c>
      <c r="AH15" s="350">
        <v>62</v>
      </c>
      <c r="AI15" s="343">
        <f t="shared" si="24"/>
        <v>2</v>
      </c>
      <c r="AJ15" s="343">
        <f t="shared" si="25"/>
        <v>0</v>
      </c>
      <c r="AK15" s="344">
        <f t="shared" si="26"/>
        <v>2</v>
      </c>
      <c r="AL15" s="343" t="str">
        <f t="shared" si="27"/>
        <v>C</v>
      </c>
      <c r="AM15" s="343">
        <f t="shared" si="28"/>
        <v>0</v>
      </c>
      <c r="AN15" s="351" t="str">
        <f t="shared" si="29"/>
        <v>C</v>
      </c>
      <c r="AO15" s="350">
        <v>51</v>
      </c>
      <c r="AP15" s="343">
        <f t="shared" si="30"/>
        <v>1.333</v>
      </c>
      <c r="AQ15" s="343">
        <f t="shared" si="31"/>
        <v>0</v>
      </c>
      <c r="AR15" s="344">
        <f t="shared" si="32"/>
        <v>1.333</v>
      </c>
      <c r="AS15" s="343" t="str">
        <f t="shared" si="33"/>
        <v>D+</v>
      </c>
      <c r="AT15" s="343">
        <f t="shared" si="34"/>
        <v>0</v>
      </c>
      <c r="AU15" s="351" t="str">
        <f t="shared" si="35"/>
        <v>D+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7.6660000000000004</v>
      </c>
      <c r="ER15" s="47">
        <f t="shared" si="120"/>
        <v>12</v>
      </c>
      <c r="ES15" s="67">
        <f t="shared" si="121"/>
        <v>22.997999999999998</v>
      </c>
      <c r="ET15" s="68">
        <f t="shared" si="122"/>
        <v>1.917</v>
      </c>
      <c r="EU15" s="47" t="str">
        <f t="shared" si="123"/>
        <v>C-</v>
      </c>
      <c r="EV15" s="47">
        <f t="shared" si="124"/>
        <v>0</v>
      </c>
      <c r="EW15" s="48" t="str">
        <f t="shared" si="125"/>
        <v>C-</v>
      </c>
      <c r="EX15" s="69"/>
      <c r="EY15" s="70"/>
      <c r="EZ15" s="71"/>
      <c r="FA15" s="52"/>
    </row>
    <row r="16" spans="1:158" ht="50.1" customHeight="1">
      <c r="A16" s="53">
        <v>25</v>
      </c>
      <c r="B16" s="145" t="s">
        <v>53</v>
      </c>
      <c r="C16" s="146">
        <v>17101054</v>
      </c>
      <c r="D16" s="149" t="s">
        <v>55</v>
      </c>
      <c r="E16" s="150" t="s">
        <v>21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350">
        <v>91</v>
      </c>
      <c r="AP16" s="343">
        <f t="shared" si="30"/>
        <v>0</v>
      </c>
      <c r="AQ16" s="343">
        <f t="shared" si="31"/>
        <v>4</v>
      </c>
      <c r="AR16" s="344">
        <f t="shared" si="32"/>
        <v>4</v>
      </c>
      <c r="AS16" s="343">
        <f t="shared" si="33"/>
        <v>0</v>
      </c>
      <c r="AT16" s="343" t="str">
        <f t="shared" si="34"/>
        <v>A</v>
      </c>
      <c r="AU16" s="351" t="str">
        <f t="shared" si="35"/>
        <v>A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350">
        <v>71</v>
      </c>
      <c r="BK16" s="343">
        <f t="shared" si="48"/>
        <v>0</v>
      </c>
      <c r="BL16" s="343">
        <f t="shared" si="49"/>
        <v>2.6659999999999999</v>
      </c>
      <c r="BM16" s="344">
        <f t="shared" si="50"/>
        <v>2.6659999999999999</v>
      </c>
      <c r="BN16" s="343">
        <f t="shared" si="51"/>
        <v>0</v>
      </c>
      <c r="BO16" s="343" t="str">
        <f t="shared" si="52"/>
        <v>B-</v>
      </c>
      <c r="BP16" s="351" t="str">
        <f t="shared" si="53"/>
        <v>B-</v>
      </c>
      <c r="BQ16" s="350">
        <v>85</v>
      </c>
      <c r="BR16" s="343">
        <f t="shared" si="54"/>
        <v>0</v>
      </c>
      <c r="BS16" s="343">
        <f t="shared" si="55"/>
        <v>3.6659999999999999</v>
      </c>
      <c r="BT16" s="344">
        <f t="shared" si="56"/>
        <v>3.6659999999999999</v>
      </c>
      <c r="BU16" s="343">
        <f t="shared" si="57"/>
        <v>0</v>
      </c>
      <c r="BV16" s="343" t="str">
        <f t="shared" si="58"/>
        <v>A-</v>
      </c>
      <c r="BW16" s="351" t="str">
        <f t="shared" si="59"/>
        <v>A-</v>
      </c>
      <c r="BX16" s="350">
        <v>91</v>
      </c>
      <c r="BY16" s="343">
        <f t="shared" si="60"/>
        <v>0</v>
      </c>
      <c r="BZ16" s="343">
        <f t="shared" si="61"/>
        <v>4</v>
      </c>
      <c r="CA16" s="344">
        <f t="shared" si="62"/>
        <v>4</v>
      </c>
      <c r="CB16" s="343">
        <f t="shared" si="63"/>
        <v>0</v>
      </c>
      <c r="CC16" s="343" t="str">
        <f t="shared" si="64"/>
        <v>A</v>
      </c>
      <c r="CD16" s="351" t="str">
        <f t="shared" si="65"/>
        <v>A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14.332000000000001</v>
      </c>
      <c r="ER16" s="47">
        <f t="shared" si="120"/>
        <v>12</v>
      </c>
      <c r="ES16" s="67">
        <f t="shared" si="121"/>
        <v>42.995999999999995</v>
      </c>
      <c r="ET16" s="68">
        <f t="shared" si="122"/>
        <v>3.5830000000000002</v>
      </c>
      <c r="EU16" s="47">
        <f t="shared" si="123"/>
        <v>0</v>
      </c>
      <c r="EV16" s="47" t="str">
        <f t="shared" si="124"/>
        <v>B+</v>
      </c>
      <c r="EW16" s="48" t="str">
        <f t="shared" si="125"/>
        <v>B+</v>
      </c>
      <c r="EX16" s="69"/>
      <c r="EY16" s="70"/>
      <c r="EZ16" s="71"/>
      <c r="FA16" s="52"/>
    </row>
    <row r="17" spans="1:157" ht="50.1" customHeight="1">
      <c r="A17" s="53">
        <v>26</v>
      </c>
      <c r="B17" s="145" t="s">
        <v>53</v>
      </c>
      <c r="C17" s="146">
        <v>17101055</v>
      </c>
      <c r="D17" s="149" t="s">
        <v>56</v>
      </c>
      <c r="E17" s="150" t="s">
        <v>21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350">
        <v>80</v>
      </c>
      <c r="AI17" s="343">
        <f t="shared" si="24"/>
        <v>0</v>
      </c>
      <c r="AJ17" s="343">
        <f t="shared" si="25"/>
        <v>3.3330000000000002</v>
      </c>
      <c r="AK17" s="344">
        <f t="shared" si="26"/>
        <v>3.3330000000000002</v>
      </c>
      <c r="AL17" s="343">
        <f t="shared" si="27"/>
        <v>0</v>
      </c>
      <c r="AM17" s="343" t="str">
        <f t="shared" si="28"/>
        <v>B+</v>
      </c>
      <c r="AN17" s="351" t="str">
        <f t="shared" si="29"/>
        <v>B+</v>
      </c>
      <c r="AO17" s="350">
        <v>71</v>
      </c>
      <c r="AP17" s="343">
        <f t="shared" si="30"/>
        <v>0</v>
      </c>
      <c r="AQ17" s="343">
        <f t="shared" si="31"/>
        <v>2.6659999999999999</v>
      </c>
      <c r="AR17" s="344">
        <f t="shared" si="32"/>
        <v>2.6659999999999999</v>
      </c>
      <c r="AS17" s="343">
        <f t="shared" si="33"/>
        <v>0</v>
      </c>
      <c r="AT17" s="343" t="str">
        <f t="shared" si="34"/>
        <v>B-</v>
      </c>
      <c r="AU17" s="351" t="str">
        <f t="shared" si="35"/>
        <v>B-</v>
      </c>
      <c r="AV17" s="350">
        <v>82</v>
      </c>
      <c r="AW17" s="343">
        <f t="shared" si="36"/>
        <v>0</v>
      </c>
      <c r="AX17" s="343">
        <f t="shared" si="37"/>
        <v>3.3330000000000002</v>
      </c>
      <c r="AY17" s="344">
        <f t="shared" si="38"/>
        <v>3.3330000000000002</v>
      </c>
      <c r="AZ17" s="343">
        <f t="shared" si="39"/>
        <v>0</v>
      </c>
      <c r="BA17" s="343" t="str">
        <f t="shared" si="40"/>
        <v>B+</v>
      </c>
      <c r="BB17" s="351" t="str">
        <f t="shared" si="41"/>
        <v>B+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9.3320000000000007</v>
      </c>
      <c r="ER17" s="47">
        <f t="shared" si="120"/>
        <v>9</v>
      </c>
      <c r="ES17" s="67">
        <f t="shared" si="121"/>
        <v>27.996000000000002</v>
      </c>
      <c r="ET17" s="68">
        <f t="shared" si="122"/>
        <v>3.1110000000000002</v>
      </c>
      <c r="EU17" s="47">
        <f t="shared" si="123"/>
        <v>0</v>
      </c>
      <c r="EV17" s="47" t="str">
        <f t="shared" si="124"/>
        <v>B</v>
      </c>
      <c r="EW17" s="48" t="str">
        <f t="shared" si="125"/>
        <v>B</v>
      </c>
      <c r="EX17" s="69"/>
      <c r="EY17" s="70"/>
      <c r="EZ17" s="71"/>
      <c r="FA17" s="52"/>
    </row>
    <row r="18" spans="1:157" ht="50.1" customHeight="1">
      <c r="A18" s="53">
        <v>27</v>
      </c>
      <c r="B18" s="145" t="s">
        <v>53</v>
      </c>
      <c r="C18" s="146">
        <v>17101056</v>
      </c>
      <c r="D18" s="149" t="s">
        <v>57</v>
      </c>
      <c r="E18" s="150" t="s">
        <v>21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350">
        <v>62</v>
      </c>
      <c r="U18" s="343">
        <f t="shared" si="12"/>
        <v>2</v>
      </c>
      <c r="V18" s="343">
        <f t="shared" si="13"/>
        <v>0</v>
      </c>
      <c r="W18" s="344">
        <f t="shared" si="14"/>
        <v>2</v>
      </c>
      <c r="X18" s="343" t="str">
        <f t="shared" si="15"/>
        <v>C</v>
      </c>
      <c r="Y18" s="343">
        <f t="shared" si="16"/>
        <v>0</v>
      </c>
      <c r="Z18" s="351" t="str">
        <f t="shared" si="17"/>
        <v>C</v>
      </c>
      <c r="AA18" s="350">
        <v>75</v>
      </c>
      <c r="AB18" s="343">
        <f t="shared" si="18"/>
        <v>0</v>
      </c>
      <c r="AC18" s="343">
        <f t="shared" si="19"/>
        <v>3</v>
      </c>
      <c r="AD18" s="344">
        <f t="shared" si="20"/>
        <v>3</v>
      </c>
      <c r="AE18" s="343">
        <f t="shared" si="21"/>
        <v>0</v>
      </c>
      <c r="AF18" s="343" t="str">
        <f t="shared" si="22"/>
        <v>B</v>
      </c>
      <c r="AG18" s="351" t="str">
        <f t="shared" si="23"/>
        <v>B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350">
        <v>69</v>
      </c>
      <c r="BR18" s="343">
        <f t="shared" si="54"/>
        <v>2.3330000000000002</v>
      </c>
      <c r="BS18" s="343">
        <f t="shared" si="55"/>
        <v>0</v>
      </c>
      <c r="BT18" s="344">
        <f t="shared" si="56"/>
        <v>2.3330000000000002</v>
      </c>
      <c r="BU18" s="343" t="str">
        <f t="shared" si="57"/>
        <v>C+</v>
      </c>
      <c r="BV18" s="343">
        <f t="shared" si="58"/>
        <v>0</v>
      </c>
      <c r="BW18" s="351" t="str">
        <f t="shared" si="59"/>
        <v>C+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7.3330000000000002</v>
      </c>
      <c r="ER18" s="47">
        <f t="shared" si="120"/>
        <v>9</v>
      </c>
      <c r="ES18" s="67">
        <f t="shared" si="121"/>
        <v>21.999000000000002</v>
      </c>
      <c r="ET18" s="68">
        <f t="shared" si="122"/>
        <v>2.444</v>
      </c>
      <c r="EU18" s="47">
        <f t="shared" si="123"/>
        <v>0</v>
      </c>
      <c r="EV18" s="47" t="str">
        <f t="shared" si="124"/>
        <v>C+</v>
      </c>
      <c r="EW18" s="48" t="str">
        <f t="shared" si="125"/>
        <v>C+</v>
      </c>
      <c r="EX18" s="69"/>
      <c r="EY18" s="70"/>
      <c r="EZ18" s="71"/>
      <c r="FA18" s="52"/>
    </row>
    <row r="19" spans="1:157" ht="50.1" customHeight="1" thickBot="1">
      <c r="A19" s="73">
        <v>28</v>
      </c>
      <c r="B19" s="186" t="s">
        <v>53</v>
      </c>
      <c r="C19" s="187">
        <v>17101057</v>
      </c>
      <c r="D19" s="188" t="s">
        <v>58</v>
      </c>
      <c r="E19" s="189" t="s">
        <v>21</v>
      </c>
      <c r="F19" s="78"/>
      <c r="G19" s="79">
        <f t="shared" si="0"/>
        <v>0</v>
      </c>
      <c r="H19" s="80">
        <f t="shared" si="1"/>
        <v>0</v>
      </c>
      <c r="I19" s="81">
        <f t="shared" si="2"/>
        <v>0</v>
      </c>
      <c r="J19" s="82">
        <f t="shared" si="3"/>
        <v>0</v>
      </c>
      <c r="K19" s="83">
        <f t="shared" si="4"/>
        <v>0</v>
      </c>
      <c r="L19" s="84">
        <f t="shared" si="5"/>
        <v>0</v>
      </c>
      <c r="M19" s="78"/>
      <c r="N19" s="79">
        <f t="shared" si="6"/>
        <v>0</v>
      </c>
      <c r="O19" s="80">
        <f t="shared" si="7"/>
        <v>0</v>
      </c>
      <c r="P19" s="81">
        <f t="shared" si="8"/>
        <v>0</v>
      </c>
      <c r="Q19" s="82">
        <f t="shared" si="9"/>
        <v>0</v>
      </c>
      <c r="R19" s="83">
        <f t="shared" si="10"/>
        <v>0</v>
      </c>
      <c r="S19" s="84">
        <f t="shared" si="11"/>
        <v>0</v>
      </c>
      <c r="T19" s="78"/>
      <c r="U19" s="79">
        <f t="shared" si="12"/>
        <v>0</v>
      </c>
      <c r="V19" s="80">
        <f t="shared" si="13"/>
        <v>0</v>
      </c>
      <c r="W19" s="81">
        <f t="shared" si="14"/>
        <v>0</v>
      </c>
      <c r="X19" s="82">
        <f t="shared" si="15"/>
        <v>0</v>
      </c>
      <c r="Y19" s="83">
        <f t="shared" si="16"/>
        <v>0</v>
      </c>
      <c r="Z19" s="84">
        <f t="shared" si="17"/>
        <v>0</v>
      </c>
      <c r="AA19" s="78"/>
      <c r="AB19" s="79">
        <f t="shared" si="18"/>
        <v>0</v>
      </c>
      <c r="AC19" s="80">
        <f t="shared" si="19"/>
        <v>0</v>
      </c>
      <c r="AD19" s="81">
        <f t="shared" si="20"/>
        <v>0</v>
      </c>
      <c r="AE19" s="82">
        <f t="shared" si="21"/>
        <v>0</v>
      </c>
      <c r="AF19" s="83">
        <f t="shared" si="22"/>
        <v>0</v>
      </c>
      <c r="AG19" s="84">
        <f t="shared" si="23"/>
        <v>0</v>
      </c>
      <c r="AH19" s="78"/>
      <c r="AI19" s="79">
        <f t="shared" si="24"/>
        <v>0</v>
      </c>
      <c r="AJ19" s="80">
        <f t="shared" si="25"/>
        <v>0</v>
      </c>
      <c r="AK19" s="81">
        <f t="shared" si="26"/>
        <v>0</v>
      </c>
      <c r="AL19" s="82">
        <f t="shared" si="27"/>
        <v>0</v>
      </c>
      <c r="AM19" s="83">
        <f t="shared" si="28"/>
        <v>0</v>
      </c>
      <c r="AN19" s="84">
        <f t="shared" si="29"/>
        <v>0</v>
      </c>
      <c r="AO19" s="352">
        <v>99</v>
      </c>
      <c r="AP19" s="353">
        <f t="shared" si="30"/>
        <v>0</v>
      </c>
      <c r="AQ19" s="353">
        <f t="shared" si="31"/>
        <v>4</v>
      </c>
      <c r="AR19" s="354">
        <f t="shared" si="32"/>
        <v>4</v>
      </c>
      <c r="AS19" s="353">
        <f t="shared" si="33"/>
        <v>0</v>
      </c>
      <c r="AT19" s="353" t="str">
        <f t="shared" si="34"/>
        <v>A</v>
      </c>
      <c r="AU19" s="355" t="str">
        <f t="shared" si="35"/>
        <v>A</v>
      </c>
      <c r="AV19" s="352">
        <v>87</v>
      </c>
      <c r="AW19" s="353">
        <f t="shared" si="36"/>
        <v>0</v>
      </c>
      <c r="AX19" s="353">
        <f t="shared" si="37"/>
        <v>3.6659999999999999</v>
      </c>
      <c r="AY19" s="354">
        <f t="shared" si="38"/>
        <v>3.6659999999999999</v>
      </c>
      <c r="AZ19" s="353">
        <f t="shared" si="39"/>
        <v>0</v>
      </c>
      <c r="BA19" s="353" t="str">
        <f t="shared" si="40"/>
        <v>A-</v>
      </c>
      <c r="BB19" s="355" t="str">
        <f t="shared" si="41"/>
        <v>A-</v>
      </c>
      <c r="BC19" s="78"/>
      <c r="BD19" s="79">
        <f t="shared" si="42"/>
        <v>0</v>
      </c>
      <c r="BE19" s="80">
        <f t="shared" si="43"/>
        <v>0</v>
      </c>
      <c r="BF19" s="81">
        <f t="shared" si="44"/>
        <v>0</v>
      </c>
      <c r="BG19" s="82">
        <f t="shared" si="45"/>
        <v>0</v>
      </c>
      <c r="BH19" s="83">
        <f t="shared" si="46"/>
        <v>0</v>
      </c>
      <c r="BI19" s="84">
        <f t="shared" si="47"/>
        <v>0</v>
      </c>
      <c r="BJ19" s="78"/>
      <c r="BK19" s="79">
        <f t="shared" si="48"/>
        <v>0</v>
      </c>
      <c r="BL19" s="80">
        <f t="shared" si="49"/>
        <v>0</v>
      </c>
      <c r="BM19" s="81">
        <f t="shared" si="50"/>
        <v>0</v>
      </c>
      <c r="BN19" s="82">
        <f t="shared" si="51"/>
        <v>0</v>
      </c>
      <c r="BO19" s="83">
        <f t="shared" si="52"/>
        <v>0</v>
      </c>
      <c r="BP19" s="84">
        <f t="shared" si="53"/>
        <v>0</v>
      </c>
      <c r="BQ19" s="352">
        <v>83</v>
      </c>
      <c r="BR19" s="353">
        <f t="shared" si="54"/>
        <v>0</v>
      </c>
      <c r="BS19" s="353">
        <f t="shared" si="55"/>
        <v>3.3330000000000002</v>
      </c>
      <c r="BT19" s="354">
        <f t="shared" si="56"/>
        <v>3.3330000000000002</v>
      </c>
      <c r="BU19" s="353">
        <f t="shared" si="57"/>
        <v>0</v>
      </c>
      <c r="BV19" s="353" t="str">
        <f t="shared" si="58"/>
        <v>B+</v>
      </c>
      <c r="BW19" s="355" t="str">
        <f t="shared" si="59"/>
        <v>B+</v>
      </c>
      <c r="BX19" s="78"/>
      <c r="BY19" s="79">
        <f t="shared" si="60"/>
        <v>0</v>
      </c>
      <c r="BZ19" s="80">
        <f t="shared" si="61"/>
        <v>0</v>
      </c>
      <c r="CA19" s="81">
        <f t="shared" si="62"/>
        <v>0</v>
      </c>
      <c r="CB19" s="82">
        <f t="shared" si="63"/>
        <v>0</v>
      </c>
      <c r="CC19" s="83">
        <f t="shared" si="64"/>
        <v>0</v>
      </c>
      <c r="CD19" s="84">
        <f t="shared" si="65"/>
        <v>0</v>
      </c>
      <c r="CE19" s="78"/>
      <c r="CF19" s="79">
        <f t="shared" si="66"/>
        <v>0</v>
      </c>
      <c r="CG19" s="80">
        <f t="shared" si="67"/>
        <v>0</v>
      </c>
      <c r="CH19" s="81">
        <f t="shared" si="68"/>
        <v>0</v>
      </c>
      <c r="CI19" s="82">
        <f t="shared" si="69"/>
        <v>0</v>
      </c>
      <c r="CJ19" s="83">
        <f t="shared" si="70"/>
        <v>0</v>
      </c>
      <c r="CK19" s="84">
        <f t="shared" si="71"/>
        <v>0</v>
      </c>
      <c r="CL19" s="78"/>
      <c r="CM19" s="79">
        <f t="shared" si="72"/>
        <v>0</v>
      </c>
      <c r="CN19" s="80">
        <f t="shared" si="73"/>
        <v>0</v>
      </c>
      <c r="CO19" s="81">
        <f t="shared" si="74"/>
        <v>0</v>
      </c>
      <c r="CP19" s="82">
        <f t="shared" si="75"/>
        <v>0</v>
      </c>
      <c r="CQ19" s="83">
        <f t="shared" si="76"/>
        <v>0</v>
      </c>
      <c r="CR19" s="84">
        <f t="shared" si="77"/>
        <v>0</v>
      </c>
      <c r="CS19" s="78"/>
      <c r="CT19" s="79">
        <f t="shared" si="78"/>
        <v>0</v>
      </c>
      <c r="CU19" s="80">
        <f t="shared" si="79"/>
        <v>0</v>
      </c>
      <c r="CV19" s="81">
        <f t="shared" si="80"/>
        <v>0</v>
      </c>
      <c r="CW19" s="82">
        <f t="shared" si="81"/>
        <v>0</v>
      </c>
      <c r="CX19" s="83">
        <f t="shared" si="82"/>
        <v>0</v>
      </c>
      <c r="CY19" s="84">
        <f t="shared" si="83"/>
        <v>0</v>
      </c>
      <c r="CZ19" s="78"/>
      <c r="DA19" s="79">
        <f t="shared" si="84"/>
        <v>0</v>
      </c>
      <c r="DB19" s="80">
        <f t="shared" si="85"/>
        <v>0</v>
      </c>
      <c r="DC19" s="81">
        <f t="shared" si="86"/>
        <v>0</v>
      </c>
      <c r="DD19" s="82">
        <f t="shared" si="87"/>
        <v>0</v>
      </c>
      <c r="DE19" s="83">
        <f t="shared" si="88"/>
        <v>0</v>
      </c>
      <c r="DF19" s="84">
        <f t="shared" si="89"/>
        <v>0</v>
      </c>
      <c r="DG19" s="78"/>
      <c r="DH19" s="79">
        <f t="shared" si="90"/>
        <v>0</v>
      </c>
      <c r="DI19" s="80">
        <f t="shared" si="91"/>
        <v>0</v>
      </c>
      <c r="DJ19" s="81">
        <f t="shared" si="92"/>
        <v>0</v>
      </c>
      <c r="DK19" s="82">
        <f t="shared" si="93"/>
        <v>0</v>
      </c>
      <c r="DL19" s="83">
        <f t="shared" si="94"/>
        <v>0</v>
      </c>
      <c r="DM19" s="84">
        <f t="shared" si="95"/>
        <v>0</v>
      </c>
      <c r="DN19" s="78"/>
      <c r="DO19" s="79">
        <f t="shared" si="96"/>
        <v>0</v>
      </c>
      <c r="DP19" s="80">
        <f t="shared" si="97"/>
        <v>0</v>
      </c>
      <c r="DQ19" s="81">
        <f t="shared" si="98"/>
        <v>0</v>
      </c>
      <c r="DR19" s="82">
        <f t="shared" si="99"/>
        <v>0</v>
      </c>
      <c r="DS19" s="83">
        <f t="shared" si="100"/>
        <v>0</v>
      </c>
      <c r="DT19" s="84">
        <f t="shared" si="101"/>
        <v>0</v>
      </c>
      <c r="DU19" s="78"/>
      <c r="DV19" s="79">
        <f t="shared" si="102"/>
        <v>0</v>
      </c>
      <c r="DW19" s="80">
        <f t="shared" si="103"/>
        <v>0</v>
      </c>
      <c r="DX19" s="81">
        <f t="shared" si="104"/>
        <v>0</v>
      </c>
      <c r="DY19" s="82">
        <f t="shared" si="105"/>
        <v>0</v>
      </c>
      <c r="DZ19" s="83">
        <f t="shared" si="106"/>
        <v>0</v>
      </c>
      <c r="EA19" s="84">
        <f t="shared" si="107"/>
        <v>0</v>
      </c>
      <c r="EB19" s="78"/>
      <c r="EC19" s="79">
        <f t="shared" si="108"/>
        <v>0</v>
      </c>
      <c r="ED19" s="80">
        <f t="shared" si="109"/>
        <v>0</v>
      </c>
      <c r="EE19" s="81">
        <f t="shared" si="110"/>
        <v>0</v>
      </c>
      <c r="EF19" s="82">
        <f t="shared" si="111"/>
        <v>0</v>
      </c>
      <c r="EG19" s="83">
        <f t="shared" si="112"/>
        <v>0</v>
      </c>
      <c r="EH19" s="84"/>
      <c r="EI19" s="78"/>
      <c r="EJ19" s="79">
        <f t="shared" si="113"/>
        <v>0</v>
      </c>
      <c r="EK19" s="80">
        <f t="shared" si="114"/>
        <v>0</v>
      </c>
      <c r="EL19" s="81">
        <f t="shared" si="115"/>
        <v>0</v>
      </c>
      <c r="EM19" s="82">
        <f t="shared" si="116"/>
        <v>0</v>
      </c>
      <c r="EN19" s="83">
        <f t="shared" si="117"/>
        <v>0</v>
      </c>
      <c r="EO19" s="84">
        <f t="shared" si="118"/>
        <v>0</v>
      </c>
      <c r="EP19" s="85"/>
      <c r="EQ19" s="86">
        <f t="shared" si="119"/>
        <v>10.999000000000001</v>
      </c>
      <c r="ER19" s="87">
        <f t="shared" si="120"/>
        <v>9</v>
      </c>
      <c r="ES19" s="88">
        <f t="shared" si="121"/>
        <v>32.997</v>
      </c>
      <c r="ET19" s="89">
        <f t="shared" si="122"/>
        <v>3.6659999999999999</v>
      </c>
      <c r="EU19" s="87">
        <f t="shared" si="123"/>
        <v>0</v>
      </c>
      <c r="EV19" s="87" t="str">
        <f t="shared" si="124"/>
        <v>A-</v>
      </c>
      <c r="EW19" s="90" t="str">
        <f t="shared" si="125"/>
        <v>A-</v>
      </c>
      <c r="EX19" s="69"/>
      <c r="EY19" s="70"/>
      <c r="EZ19" s="71"/>
      <c r="FA19" s="52"/>
    </row>
    <row r="20" spans="1:157" ht="50.1" hidden="1" customHeight="1">
      <c r="A20" s="162">
        <v>15</v>
      </c>
      <c r="B20" s="163"/>
      <c r="C20" s="164"/>
      <c r="D20" s="165"/>
      <c r="E20" s="166"/>
      <c r="F20" s="167"/>
      <c r="G20" s="168">
        <f t="shared" si="0"/>
        <v>0</v>
      </c>
      <c r="H20" s="169">
        <f t="shared" si="1"/>
        <v>0</v>
      </c>
      <c r="I20" s="170">
        <f t="shared" si="2"/>
        <v>0</v>
      </c>
      <c r="J20" s="171">
        <f t="shared" si="3"/>
        <v>0</v>
      </c>
      <c r="K20" s="172">
        <f t="shared" si="4"/>
        <v>0</v>
      </c>
      <c r="L20" s="173">
        <f t="shared" si="5"/>
        <v>0</v>
      </c>
      <c r="M20" s="167"/>
      <c r="N20" s="168">
        <f t="shared" si="6"/>
        <v>0</v>
      </c>
      <c r="O20" s="169">
        <f t="shared" si="7"/>
        <v>0</v>
      </c>
      <c r="P20" s="170">
        <f t="shared" si="8"/>
        <v>0</v>
      </c>
      <c r="Q20" s="171">
        <f t="shared" si="9"/>
        <v>0</v>
      </c>
      <c r="R20" s="172">
        <f t="shared" si="10"/>
        <v>0</v>
      </c>
      <c r="S20" s="173">
        <f t="shared" si="11"/>
        <v>0</v>
      </c>
      <c r="T20" s="167"/>
      <c r="U20" s="168">
        <f t="shared" si="12"/>
        <v>0</v>
      </c>
      <c r="V20" s="169">
        <f t="shared" si="13"/>
        <v>0</v>
      </c>
      <c r="W20" s="170">
        <f t="shared" si="14"/>
        <v>0</v>
      </c>
      <c r="X20" s="171">
        <f t="shared" si="15"/>
        <v>0</v>
      </c>
      <c r="Y20" s="172">
        <f t="shared" si="16"/>
        <v>0</v>
      </c>
      <c r="Z20" s="173">
        <f t="shared" si="17"/>
        <v>0</v>
      </c>
      <c r="AA20" s="167"/>
      <c r="AB20" s="168">
        <f t="shared" si="18"/>
        <v>0</v>
      </c>
      <c r="AC20" s="169">
        <f t="shared" si="19"/>
        <v>0</v>
      </c>
      <c r="AD20" s="170">
        <f t="shared" si="20"/>
        <v>0</v>
      </c>
      <c r="AE20" s="171">
        <f t="shared" si="21"/>
        <v>0</v>
      </c>
      <c r="AF20" s="172">
        <f t="shared" si="22"/>
        <v>0</v>
      </c>
      <c r="AG20" s="173">
        <f t="shared" si="23"/>
        <v>0</v>
      </c>
      <c r="AH20" s="167"/>
      <c r="AI20" s="168">
        <f t="shared" si="24"/>
        <v>0</v>
      </c>
      <c r="AJ20" s="169">
        <f t="shared" si="25"/>
        <v>0</v>
      </c>
      <c r="AK20" s="170">
        <f t="shared" si="26"/>
        <v>0</v>
      </c>
      <c r="AL20" s="171">
        <f t="shared" si="27"/>
        <v>0</v>
      </c>
      <c r="AM20" s="172">
        <f t="shared" si="28"/>
        <v>0</v>
      </c>
      <c r="AN20" s="173">
        <f t="shared" si="29"/>
        <v>0</v>
      </c>
      <c r="AO20" s="167"/>
      <c r="AP20" s="168">
        <f t="shared" si="30"/>
        <v>0</v>
      </c>
      <c r="AQ20" s="169">
        <f t="shared" si="31"/>
        <v>0</v>
      </c>
      <c r="AR20" s="170">
        <f t="shared" si="32"/>
        <v>0</v>
      </c>
      <c r="AS20" s="171">
        <f t="shared" si="33"/>
        <v>0</v>
      </c>
      <c r="AT20" s="172">
        <f t="shared" si="34"/>
        <v>0</v>
      </c>
      <c r="AU20" s="173">
        <f t="shared" si="35"/>
        <v>0</v>
      </c>
      <c r="AV20" s="167"/>
      <c r="AW20" s="168">
        <f t="shared" si="36"/>
        <v>0</v>
      </c>
      <c r="AX20" s="169">
        <f t="shared" si="37"/>
        <v>0</v>
      </c>
      <c r="AY20" s="170">
        <f t="shared" si="38"/>
        <v>0</v>
      </c>
      <c r="AZ20" s="171">
        <f t="shared" si="39"/>
        <v>0</v>
      </c>
      <c r="BA20" s="172">
        <f t="shared" si="40"/>
        <v>0</v>
      </c>
      <c r="BB20" s="173">
        <f t="shared" si="41"/>
        <v>0</v>
      </c>
      <c r="BC20" s="167"/>
      <c r="BD20" s="168">
        <f t="shared" si="42"/>
        <v>0</v>
      </c>
      <c r="BE20" s="169">
        <f t="shared" si="43"/>
        <v>0</v>
      </c>
      <c r="BF20" s="170">
        <f t="shared" si="44"/>
        <v>0</v>
      </c>
      <c r="BG20" s="171">
        <f t="shared" si="45"/>
        <v>0</v>
      </c>
      <c r="BH20" s="172">
        <f t="shared" si="46"/>
        <v>0</v>
      </c>
      <c r="BI20" s="173">
        <f t="shared" si="47"/>
        <v>0</v>
      </c>
      <c r="BJ20" s="167"/>
      <c r="BK20" s="168">
        <f t="shared" si="48"/>
        <v>0</v>
      </c>
      <c r="BL20" s="169">
        <f t="shared" si="49"/>
        <v>0</v>
      </c>
      <c r="BM20" s="170">
        <f t="shared" si="50"/>
        <v>0</v>
      </c>
      <c r="BN20" s="171">
        <f t="shared" si="51"/>
        <v>0</v>
      </c>
      <c r="BO20" s="172">
        <f t="shared" si="52"/>
        <v>0</v>
      </c>
      <c r="BP20" s="173">
        <f t="shared" si="53"/>
        <v>0</v>
      </c>
      <c r="BQ20" s="167"/>
      <c r="BR20" s="168">
        <f t="shared" si="54"/>
        <v>0</v>
      </c>
      <c r="BS20" s="169">
        <f t="shared" si="55"/>
        <v>0</v>
      </c>
      <c r="BT20" s="170">
        <f t="shared" si="56"/>
        <v>0</v>
      </c>
      <c r="BU20" s="171">
        <f t="shared" si="57"/>
        <v>0</v>
      </c>
      <c r="BV20" s="172">
        <f t="shared" si="58"/>
        <v>0</v>
      </c>
      <c r="BW20" s="173">
        <f t="shared" si="59"/>
        <v>0</v>
      </c>
      <c r="BX20" s="167"/>
      <c r="BY20" s="168">
        <f t="shared" si="60"/>
        <v>0</v>
      </c>
      <c r="BZ20" s="169">
        <f t="shared" si="61"/>
        <v>0</v>
      </c>
      <c r="CA20" s="170">
        <f t="shared" si="62"/>
        <v>0</v>
      </c>
      <c r="CB20" s="171">
        <f t="shared" si="63"/>
        <v>0</v>
      </c>
      <c r="CC20" s="172">
        <f t="shared" si="64"/>
        <v>0</v>
      </c>
      <c r="CD20" s="173">
        <f t="shared" si="65"/>
        <v>0</v>
      </c>
      <c r="CE20" s="167"/>
      <c r="CF20" s="168">
        <f t="shared" si="66"/>
        <v>0</v>
      </c>
      <c r="CG20" s="169">
        <f t="shared" si="67"/>
        <v>0</v>
      </c>
      <c r="CH20" s="170">
        <f t="shared" si="68"/>
        <v>0</v>
      </c>
      <c r="CI20" s="171">
        <f t="shared" si="69"/>
        <v>0</v>
      </c>
      <c r="CJ20" s="172">
        <f t="shared" si="70"/>
        <v>0</v>
      </c>
      <c r="CK20" s="173">
        <f t="shared" si="71"/>
        <v>0</v>
      </c>
      <c r="CL20" s="167"/>
      <c r="CM20" s="168">
        <f t="shared" si="72"/>
        <v>0</v>
      </c>
      <c r="CN20" s="169">
        <f t="shared" si="73"/>
        <v>0</v>
      </c>
      <c r="CO20" s="170">
        <f t="shared" si="74"/>
        <v>0</v>
      </c>
      <c r="CP20" s="171">
        <f t="shared" si="75"/>
        <v>0</v>
      </c>
      <c r="CQ20" s="172">
        <f t="shared" si="76"/>
        <v>0</v>
      </c>
      <c r="CR20" s="173">
        <f t="shared" si="77"/>
        <v>0</v>
      </c>
      <c r="CS20" s="167"/>
      <c r="CT20" s="168">
        <f t="shared" si="78"/>
        <v>0</v>
      </c>
      <c r="CU20" s="169">
        <f t="shared" si="79"/>
        <v>0</v>
      </c>
      <c r="CV20" s="170">
        <f t="shared" si="80"/>
        <v>0</v>
      </c>
      <c r="CW20" s="171">
        <f t="shared" si="81"/>
        <v>0</v>
      </c>
      <c r="CX20" s="172">
        <f t="shared" si="82"/>
        <v>0</v>
      </c>
      <c r="CY20" s="173">
        <f t="shared" si="83"/>
        <v>0</v>
      </c>
      <c r="CZ20" s="167"/>
      <c r="DA20" s="168">
        <f t="shared" si="84"/>
        <v>0</v>
      </c>
      <c r="DB20" s="169">
        <f t="shared" si="85"/>
        <v>0</v>
      </c>
      <c r="DC20" s="170">
        <f t="shared" si="86"/>
        <v>0</v>
      </c>
      <c r="DD20" s="171">
        <f t="shared" si="87"/>
        <v>0</v>
      </c>
      <c r="DE20" s="172">
        <f t="shared" si="88"/>
        <v>0</v>
      </c>
      <c r="DF20" s="173">
        <f t="shared" si="89"/>
        <v>0</v>
      </c>
      <c r="DG20" s="167"/>
      <c r="DH20" s="168">
        <f t="shared" si="90"/>
        <v>0</v>
      </c>
      <c r="DI20" s="169">
        <f t="shared" si="91"/>
        <v>0</v>
      </c>
      <c r="DJ20" s="170">
        <f t="shared" si="92"/>
        <v>0</v>
      </c>
      <c r="DK20" s="171">
        <f t="shared" si="93"/>
        <v>0</v>
      </c>
      <c r="DL20" s="172">
        <f t="shared" si="94"/>
        <v>0</v>
      </c>
      <c r="DM20" s="173">
        <f t="shared" si="95"/>
        <v>0</v>
      </c>
      <c r="DN20" s="167"/>
      <c r="DO20" s="168">
        <f t="shared" si="96"/>
        <v>0</v>
      </c>
      <c r="DP20" s="169">
        <f t="shared" si="97"/>
        <v>0</v>
      </c>
      <c r="DQ20" s="170">
        <f t="shared" si="98"/>
        <v>0</v>
      </c>
      <c r="DR20" s="171">
        <f t="shared" si="99"/>
        <v>0</v>
      </c>
      <c r="DS20" s="172">
        <f t="shared" si="100"/>
        <v>0</v>
      </c>
      <c r="DT20" s="173">
        <f t="shared" si="101"/>
        <v>0</v>
      </c>
      <c r="DU20" s="167"/>
      <c r="DV20" s="168">
        <f t="shared" si="102"/>
        <v>0</v>
      </c>
      <c r="DW20" s="169">
        <f t="shared" si="103"/>
        <v>0</v>
      </c>
      <c r="DX20" s="170">
        <f t="shared" si="104"/>
        <v>0</v>
      </c>
      <c r="DY20" s="171">
        <f t="shared" si="105"/>
        <v>0</v>
      </c>
      <c r="DZ20" s="172">
        <f t="shared" si="106"/>
        <v>0</v>
      </c>
      <c r="EA20" s="173">
        <f t="shared" si="107"/>
        <v>0</v>
      </c>
      <c r="EB20" s="167"/>
      <c r="EC20" s="168">
        <f t="shared" si="108"/>
        <v>0</v>
      </c>
      <c r="ED20" s="169">
        <f t="shared" si="109"/>
        <v>0</v>
      </c>
      <c r="EE20" s="170">
        <f t="shared" si="110"/>
        <v>0</v>
      </c>
      <c r="EF20" s="171">
        <f t="shared" si="111"/>
        <v>0</v>
      </c>
      <c r="EG20" s="172">
        <f t="shared" si="112"/>
        <v>0</v>
      </c>
      <c r="EH20" s="173"/>
      <c r="EI20" s="167"/>
      <c r="EJ20" s="168">
        <f t="shared" si="113"/>
        <v>0</v>
      </c>
      <c r="EK20" s="169">
        <f t="shared" si="114"/>
        <v>0</v>
      </c>
      <c r="EL20" s="170">
        <f t="shared" si="115"/>
        <v>0</v>
      </c>
      <c r="EM20" s="171">
        <f t="shared" si="116"/>
        <v>0</v>
      </c>
      <c r="EN20" s="172">
        <f t="shared" si="117"/>
        <v>0</v>
      </c>
      <c r="EO20" s="173">
        <f t="shared" si="118"/>
        <v>0</v>
      </c>
      <c r="EP20" s="174"/>
      <c r="EQ20" s="175">
        <f t="shared" si="119"/>
        <v>0</v>
      </c>
      <c r="ER20" s="176">
        <f t="shared" si="120"/>
        <v>0</v>
      </c>
      <c r="ES20" s="177">
        <f t="shared" si="121"/>
        <v>0</v>
      </c>
      <c r="ET20" s="178">
        <f t="shared" si="122"/>
        <v>0</v>
      </c>
      <c r="EU20" s="176">
        <f t="shared" si="123"/>
        <v>0</v>
      </c>
      <c r="EV20" s="176">
        <f t="shared" si="124"/>
        <v>0</v>
      </c>
      <c r="EW20" s="179">
        <f t="shared" si="125"/>
        <v>0</v>
      </c>
      <c r="EX20" s="69"/>
      <c r="EY20" s="70"/>
      <c r="EZ20" s="71"/>
      <c r="FA20" s="52"/>
    </row>
    <row r="21" spans="1:157" ht="50.1" hidden="1" customHeight="1">
      <c r="A21" s="53">
        <v>16</v>
      </c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>
        <v>17</v>
      </c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>
        <v>18</v>
      </c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9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B26"/>
  <sheetViews>
    <sheetView showZeros="0" rightToLeft="1" view="pageBreakPreview" topLeftCell="A4" zoomScale="35" zoomScaleNormal="50" zoomScaleSheetLayoutView="35" workbookViewId="0">
      <pane xSplit="5760" ySplit="5700" topLeftCell="F14" activePane="bottomRight"/>
      <selection pane="topRight" activeCell="F1" sqref="F1"/>
      <selection pane="bottomLeft" activeCell="A6" sqref="A6"/>
      <selection pane="bottomRight" activeCell="CR16" sqref="CR16"/>
    </sheetView>
  </sheetViews>
  <sheetFormatPr defaultRowHeight="24.75"/>
  <cols>
    <col min="1" max="1" width="9.28515625" style="2" customWidth="1"/>
    <col min="2" max="2" width="12.140625" style="2" customWidth="1"/>
    <col min="3" max="3" width="38.5703125" style="91" customWidth="1"/>
    <col min="4" max="4" width="91.28515625" style="91" customWidth="1"/>
    <col min="5" max="5" width="25.85546875" style="91" hidden="1" customWidth="1"/>
    <col min="6" max="6" width="7.42578125" style="91" customWidth="1"/>
    <col min="7" max="8" width="5.5703125" style="91" hidden="1" customWidth="1"/>
    <col min="9" max="9" width="7.42578125" style="91" customWidth="1"/>
    <col min="10" max="11" width="5.5703125" style="91" hidden="1" customWidth="1"/>
    <col min="12" max="13" width="7.42578125" style="91" customWidth="1"/>
    <col min="14" max="15" width="5.5703125" style="91" hidden="1" customWidth="1"/>
    <col min="16" max="16" width="7.42578125" style="91" customWidth="1"/>
    <col min="17" max="18" width="5.5703125" style="91" hidden="1" customWidth="1"/>
    <col min="19" max="20" width="7.42578125" style="91" customWidth="1"/>
    <col min="21" max="22" width="5.5703125" style="91" hidden="1" customWidth="1"/>
    <col min="23" max="23" width="7.42578125" style="91" customWidth="1"/>
    <col min="24" max="25" width="5.5703125" style="91" hidden="1" customWidth="1"/>
    <col min="26" max="27" width="7.42578125" style="91" customWidth="1"/>
    <col min="28" max="29" width="5.5703125" style="91" hidden="1" customWidth="1"/>
    <col min="30" max="30" width="7.42578125" style="91" customWidth="1"/>
    <col min="31" max="32" width="5.5703125" style="91" hidden="1" customWidth="1"/>
    <col min="33" max="34" width="7.42578125" style="91" customWidth="1"/>
    <col min="35" max="36" width="5.5703125" style="91" hidden="1" customWidth="1"/>
    <col min="37" max="37" width="7.42578125" style="91" customWidth="1"/>
    <col min="38" max="39" width="5.5703125" style="91" hidden="1" customWidth="1"/>
    <col min="40" max="41" width="7.42578125" style="91" customWidth="1"/>
    <col min="42" max="43" width="5.5703125" style="91" hidden="1" customWidth="1"/>
    <col min="44" max="44" width="7.42578125" style="91" customWidth="1"/>
    <col min="45" max="46" width="5.5703125" style="91" hidden="1" customWidth="1"/>
    <col min="47" max="48" width="7.42578125" style="91" customWidth="1"/>
    <col min="49" max="50" width="5.5703125" style="91" hidden="1" customWidth="1"/>
    <col min="51" max="51" width="7.42578125" style="91" customWidth="1"/>
    <col min="52" max="53" width="5.5703125" style="91" hidden="1" customWidth="1"/>
    <col min="54" max="55" width="7.42578125" style="91" customWidth="1"/>
    <col min="56" max="57" width="5.5703125" style="91" hidden="1" customWidth="1"/>
    <col min="58" max="58" width="7.42578125" style="91" customWidth="1"/>
    <col min="59" max="60" width="5.5703125" style="91" hidden="1" customWidth="1"/>
    <col min="61" max="62" width="7.42578125" style="91" customWidth="1"/>
    <col min="63" max="63" width="5.5703125" style="91" hidden="1" customWidth="1"/>
    <col min="64" max="64" width="0.42578125" style="91" customWidth="1"/>
    <col min="65" max="65" width="7.42578125" style="91" customWidth="1"/>
    <col min="66" max="67" width="5.5703125" style="91" hidden="1" customWidth="1"/>
    <col min="68" max="69" width="7.42578125" style="91" customWidth="1"/>
    <col min="70" max="71" width="5.5703125" style="91" hidden="1" customWidth="1"/>
    <col min="72" max="72" width="7.42578125" style="91" customWidth="1"/>
    <col min="73" max="73" width="5.85546875" style="91" hidden="1" customWidth="1"/>
    <col min="74" max="74" width="5.5703125" style="91" hidden="1" customWidth="1"/>
    <col min="75" max="75" width="7.42578125" style="91" customWidth="1"/>
    <col min="76" max="76" width="7.42578125" style="92" customWidth="1"/>
    <col min="77" max="78" width="5.5703125" style="92" hidden="1" customWidth="1"/>
    <col min="79" max="79" width="7.42578125" style="92" customWidth="1"/>
    <col min="80" max="81" width="5.5703125" style="92" hidden="1" customWidth="1"/>
    <col min="82" max="83" width="7.42578125" style="92" customWidth="1"/>
    <col min="84" max="85" width="5.5703125" style="92" hidden="1" customWidth="1"/>
    <col min="86" max="86" width="7.42578125" style="92" customWidth="1"/>
    <col min="87" max="88" width="5.5703125" style="92" hidden="1" customWidth="1"/>
    <col min="89" max="90" width="7.42578125" style="92" customWidth="1"/>
    <col min="91" max="91" width="6.140625" style="92" hidden="1" customWidth="1"/>
    <col min="92" max="92" width="5.5703125" style="92" hidden="1" customWidth="1"/>
    <col min="93" max="93" width="7.42578125" style="92" customWidth="1"/>
    <col min="94" max="95" width="5.5703125" style="92" hidden="1" customWidth="1"/>
    <col min="96" max="97" width="7.42578125" style="92" customWidth="1"/>
    <col min="98" max="99" width="5.5703125" style="92" hidden="1" customWidth="1"/>
    <col min="100" max="100" width="7.42578125" style="92" customWidth="1"/>
    <col min="101" max="102" width="5.5703125" style="92" hidden="1" customWidth="1"/>
    <col min="103" max="103" width="7.42578125" style="92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7.5703125" style="92" customWidth="1"/>
    <col min="148" max="149" width="5.5703125" style="92" hidden="1" customWidth="1"/>
    <col min="150" max="150" width="17.5703125" style="92" customWidth="1"/>
    <col min="151" max="152" width="5.5703125" style="92" hidden="1" customWidth="1"/>
    <col min="153" max="153" width="17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527">
        <v>1206701</v>
      </c>
      <c r="G2" s="528"/>
      <c r="H2" s="528"/>
      <c r="I2" s="528"/>
      <c r="J2" s="528"/>
      <c r="K2" s="528"/>
      <c r="L2" s="529"/>
      <c r="M2" s="527">
        <v>1206702</v>
      </c>
      <c r="N2" s="528"/>
      <c r="O2" s="528"/>
      <c r="P2" s="528"/>
      <c r="Q2" s="528"/>
      <c r="R2" s="528"/>
      <c r="S2" s="529"/>
      <c r="T2" s="527">
        <v>1205703</v>
      </c>
      <c r="U2" s="528"/>
      <c r="V2" s="528"/>
      <c r="W2" s="528"/>
      <c r="X2" s="528"/>
      <c r="Y2" s="528"/>
      <c r="Z2" s="529"/>
      <c r="AA2" s="527">
        <v>1205704</v>
      </c>
      <c r="AB2" s="528"/>
      <c r="AC2" s="528"/>
      <c r="AD2" s="528"/>
      <c r="AE2" s="528"/>
      <c r="AF2" s="528"/>
      <c r="AG2" s="529"/>
      <c r="AH2" s="527">
        <v>1205705</v>
      </c>
      <c r="AI2" s="528"/>
      <c r="AJ2" s="528"/>
      <c r="AK2" s="528"/>
      <c r="AL2" s="528"/>
      <c r="AM2" s="528"/>
      <c r="AN2" s="529"/>
      <c r="AO2" s="527">
        <v>1205706</v>
      </c>
      <c r="AP2" s="528"/>
      <c r="AQ2" s="528"/>
      <c r="AR2" s="528"/>
      <c r="AS2" s="528"/>
      <c r="AT2" s="528"/>
      <c r="AU2" s="529"/>
      <c r="AV2" s="527">
        <v>1205751</v>
      </c>
      <c r="AW2" s="528"/>
      <c r="AX2" s="528"/>
      <c r="AY2" s="528"/>
      <c r="AZ2" s="528"/>
      <c r="BA2" s="528"/>
      <c r="BB2" s="529"/>
      <c r="BC2" s="527">
        <v>1205752</v>
      </c>
      <c r="BD2" s="528"/>
      <c r="BE2" s="528"/>
      <c r="BF2" s="528"/>
      <c r="BG2" s="528"/>
      <c r="BH2" s="528"/>
      <c r="BI2" s="529"/>
      <c r="BJ2" s="527">
        <v>1205753</v>
      </c>
      <c r="BK2" s="528"/>
      <c r="BL2" s="528"/>
      <c r="BM2" s="528"/>
      <c r="BN2" s="528"/>
      <c r="BO2" s="528"/>
      <c r="BP2" s="529"/>
      <c r="BQ2" s="527">
        <v>1205755</v>
      </c>
      <c r="BR2" s="528"/>
      <c r="BS2" s="528"/>
      <c r="BT2" s="528"/>
      <c r="BU2" s="528"/>
      <c r="BV2" s="528"/>
      <c r="BW2" s="529"/>
      <c r="BX2" s="527">
        <v>1205757</v>
      </c>
      <c r="BY2" s="528"/>
      <c r="BZ2" s="528"/>
      <c r="CA2" s="528"/>
      <c r="CB2" s="528"/>
      <c r="CC2" s="528"/>
      <c r="CD2" s="529"/>
      <c r="CE2" s="527">
        <v>1205758</v>
      </c>
      <c r="CF2" s="528"/>
      <c r="CG2" s="528"/>
      <c r="CH2" s="528"/>
      <c r="CI2" s="528"/>
      <c r="CJ2" s="528"/>
      <c r="CK2" s="529"/>
      <c r="CL2" s="527">
        <v>1205759</v>
      </c>
      <c r="CM2" s="528"/>
      <c r="CN2" s="528"/>
      <c r="CO2" s="528"/>
      <c r="CP2" s="528"/>
      <c r="CQ2" s="528"/>
      <c r="CR2" s="529"/>
      <c r="CS2" s="527">
        <v>1204754</v>
      </c>
      <c r="CT2" s="528"/>
      <c r="CU2" s="528"/>
      <c r="CV2" s="528"/>
      <c r="CW2" s="528"/>
      <c r="CX2" s="528"/>
      <c r="CY2" s="529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394" t="s">
        <v>5</v>
      </c>
      <c r="ER2" s="395"/>
      <c r="ES2" s="395"/>
      <c r="ET2" s="395"/>
      <c r="EU2" s="395"/>
      <c r="EV2" s="395"/>
      <c r="EW2" s="396"/>
      <c r="EX2" s="400"/>
      <c r="EY2" s="403"/>
      <c r="EZ2" s="384"/>
      <c r="FA2" s="387"/>
    </row>
    <row r="3" spans="1:158" ht="208.5" customHeight="1" thickTop="1" thickBot="1">
      <c r="A3" s="434"/>
      <c r="B3" s="437"/>
      <c r="C3" s="440"/>
      <c r="D3" s="432" t="s">
        <v>6</v>
      </c>
      <c r="E3" s="443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11" t="s">
        <v>426</v>
      </c>
      <c r="U3" s="512"/>
      <c r="V3" s="512"/>
      <c r="W3" s="512"/>
      <c r="X3" s="512"/>
      <c r="Y3" s="512"/>
      <c r="Z3" s="513"/>
      <c r="AA3" s="511" t="s">
        <v>427</v>
      </c>
      <c r="AB3" s="512"/>
      <c r="AC3" s="512"/>
      <c r="AD3" s="512"/>
      <c r="AE3" s="512"/>
      <c r="AF3" s="512"/>
      <c r="AG3" s="513"/>
      <c r="AH3" s="511" t="s">
        <v>428</v>
      </c>
      <c r="AI3" s="512"/>
      <c r="AJ3" s="512"/>
      <c r="AK3" s="512"/>
      <c r="AL3" s="512"/>
      <c r="AM3" s="512"/>
      <c r="AN3" s="513"/>
      <c r="AO3" s="511" t="s">
        <v>429</v>
      </c>
      <c r="AP3" s="512"/>
      <c r="AQ3" s="512"/>
      <c r="AR3" s="512"/>
      <c r="AS3" s="512"/>
      <c r="AT3" s="512"/>
      <c r="AU3" s="513"/>
      <c r="AV3" s="511" t="s">
        <v>430</v>
      </c>
      <c r="AW3" s="512"/>
      <c r="AX3" s="512"/>
      <c r="AY3" s="512"/>
      <c r="AZ3" s="512"/>
      <c r="BA3" s="512"/>
      <c r="BB3" s="513"/>
      <c r="BC3" s="511" t="s">
        <v>433</v>
      </c>
      <c r="BD3" s="512"/>
      <c r="BE3" s="512"/>
      <c r="BF3" s="512"/>
      <c r="BG3" s="512"/>
      <c r="BH3" s="512"/>
      <c r="BI3" s="513"/>
      <c r="BJ3" s="511" t="s">
        <v>402</v>
      </c>
      <c r="BK3" s="512"/>
      <c r="BL3" s="512"/>
      <c r="BM3" s="512"/>
      <c r="BN3" s="512"/>
      <c r="BO3" s="512"/>
      <c r="BP3" s="513"/>
      <c r="BQ3" s="520" t="s">
        <v>435</v>
      </c>
      <c r="BR3" s="521"/>
      <c r="BS3" s="521"/>
      <c r="BT3" s="521"/>
      <c r="BU3" s="521"/>
      <c r="BV3" s="521"/>
      <c r="BW3" s="522"/>
      <c r="BX3" s="520" t="s">
        <v>431</v>
      </c>
      <c r="BY3" s="521"/>
      <c r="BZ3" s="521"/>
      <c r="CA3" s="521"/>
      <c r="CB3" s="521"/>
      <c r="CC3" s="521"/>
      <c r="CD3" s="522"/>
      <c r="CE3" s="511" t="s">
        <v>432</v>
      </c>
      <c r="CF3" s="512"/>
      <c r="CG3" s="512"/>
      <c r="CH3" s="512"/>
      <c r="CI3" s="512"/>
      <c r="CJ3" s="512"/>
      <c r="CK3" s="513"/>
      <c r="CL3" s="511" t="s">
        <v>403</v>
      </c>
      <c r="CM3" s="512"/>
      <c r="CN3" s="512"/>
      <c r="CO3" s="512"/>
      <c r="CP3" s="512"/>
      <c r="CQ3" s="512"/>
      <c r="CR3" s="513"/>
      <c r="CS3" s="511" t="s">
        <v>425</v>
      </c>
      <c r="CT3" s="512"/>
      <c r="CU3" s="512"/>
      <c r="CV3" s="512"/>
      <c r="CW3" s="512"/>
      <c r="CX3" s="512"/>
      <c r="CY3" s="513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397"/>
      <c r="ER3" s="398"/>
      <c r="ES3" s="398"/>
      <c r="ET3" s="398"/>
      <c r="EU3" s="398"/>
      <c r="EV3" s="398"/>
      <c r="EW3" s="399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07" t="s">
        <v>7</v>
      </c>
      <c r="G4" s="94"/>
      <c r="H4" s="95"/>
      <c r="I4" s="530" t="s">
        <v>8</v>
      </c>
      <c r="J4" s="130"/>
      <c r="K4" s="131"/>
      <c r="L4" s="532" t="s">
        <v>9</v>
      </c>
      <c r="M4" s="107" t="s">
        <v>7</v>
      </c>
      <c r="N4" s="14"/>
      <c r="O4" s="14"/>
      <c r="P4" s="530" t="s">
        <v>8</v>
      </c>
      <c r="Q4" s="132"/>
      <c r="R4" s="132"/>
      <c r="S4" s="532" t="s">
        <v>9</v>
      </c>
      <c r="T4" s="107" t="s">
        <v>7</v>
      </c>
      <c r="U4" s="14"/>
      <c r="V4" s="14"/>
      <c r="W4" s="530" t="s">
        <v>8</v>
      </c>
      <c r="X4" s="132"/>
      <c r="Y4" s="132"/>
      <c r="Z4" s="532" t="s">
        <v>9</v>
      </c>
      <c r="AA4" s="107" t="s">
        <v>7</v>
      </c>
      <c r="AB4" s="14"/>
      <c r="AC4" s="14"/>
      <c r="AD4" s="530" t="s">
        <v>8</v>
      </c>
      <c r="AE4" s="132"/>
      <c r="AF4" s="132"/>
      <c r="AG4" s="532" t="s">
        <v>9</v>
      </c>
      <c r="AH4" s="107" t="s">
        <v>7</v>
      </c>
      <c r="AI4" s="14"/>
      <c r="AJ4" s="14"/>
      <c r="AK4" s="530" t="s">
        <v>8</v>
      </c>
      <c r="AL4" s="132"/>
      <c r="AM4" s="132"/>
      <c r="AN4" s="532" t="s">
        <v>9</v>
      </c>
      <c r="AO4" s="107" t="s">
        <v>7</v>
      </c>
      <c r="AP4" s="14"/>
      <c r="AQ4" s="14"/>
      <c r="AR4" s="530" t="s">
        <v>8</v>
      </c>
      <c r="AS4" s="132"/>
      <c r="AT4" s="132"/>
      <c r="AU4" s="532" t="s">
        <v>9</v>
      </c>
      <c r="AV4" s="107" t="s">
        <v>7</v>
      </c>
      <c r="AW4" s="14"/>
      <c r="AX4" s="14"/>
      <c r="AY4" s="530" t="s">
        <v>8</v>
      </c>
      <c r="AZ4" s="132"/>
      <c r="BA4" s="132"/>
      <c r="BB4" s="532" t="s">
        <v>9</v>
      </c>
      <c r="BC4" s="107" t="s">
        <v>7</v>
      </c>
      <c r="BD4" s="14"/>
      <c r="BE4" s="14"/>
      <c r="BF4" s="530" t="s">
        <v>8</v>
      </c>
      <c r="BG4" s="132"/>
      <c r="BH4" s="132"/>
      <c r="BI4" s="532" t="s">
        <v>9</v>
      </c>
      <c r="BJ4" s="107" t="s">
        <v>7</v>
      </c>
      <c r="BK4" s="14"/>
      <c r="BL4" s="14"/>
      <c r="BM4" s="530" t="s">
        <v>8</v>
      </c>
      <c r="BN4" s="132"/>
      <c r="BO4" s="132"/>
      <c r="BP4" s="532" t="s">
        <v>9</v>
      </c>
      <c r="BQ4" s="107" t="s">
        <v>7</v>
      </c>
      <c r="BR4" s="14"/>
      <c r="BS4" s="14"/>
      <c r="BT4" s="530" t="s">
        <v>8</v>
      </c>
      <c r="BU4" s="132"/>
      <c r="BV4" s="132"/>
      <c r="BW4" s="532" t="s">
        <v>9</v>
      </c>
      <c r="BX4" s="107" t="s">
        <v>7</v>
      </c>
      <c r="BY4" s="14"/>
      <c r="BZ4" s="14"/>
      <c r="CA4" s="530" t="s">
        <v>8</v>
      </c>
      <c r="CB4" s="132"/>
      <c r="CC4" s="132"/>
      <c r="CD4" s="532" t="s">
        <v>9</v>
      </c>
      <c r="CE4" s="107" t="s">
        <v>7</v>
      </c>
      <c r="CF4" s="14"/>
      <c r="CG4" s="14"/>
      <c r="CH4" s="530" t="s">
        <v>8</v>
      </c>
      <c r="CI4" s="132"/>
      <c r="CJ4" s="132"/>
      <c r="CK4" s="532" t="s">
        <v>9</v>
      </c>
      <c r="CL4" s="107" t="s">
        <v>7</v>
      </c>
      <c r="CM4" s="14"/>
      <c r="CN4" s="14"/>
      <c r="CO4" s="530" t="s">
        <v>8</v>
      </c>
      <c r="CP4" s="132"/>
      <c r="CQ4" s="132"/>
      <c r="CR4" s="532" t="s">
        <v>9</v>
      </c>
      <c r="CS4" s="107" t="s">
        <v>7</v>
      </c>
      <c r="CT4" s="14"/>
      <c r="CU4" s="14"/>
      <c r="CV4" s="530" t="s">
        <v>8</v>
      </c>
      <c r="CW4" s="132"/>
      <c r="CX4" s="132"/>
      <c r="CY4" s="532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17">
        <v>100</v>
      </c>
      <c r="G5" s="99"/>
      <c r="H5" s="100"/>
      <c r="I5" s="531"/>
      <c r="J5" s="133"/>
      <c r="K5" s="134"/>
      <c r="L5" s="533"/>
      <c r="M5" s="117">
        <v>100</v>
      </c>
      <c r="N5" s="28"/>
      <c r="O5" s="28"/>
      <c r="P5" s="531"/>
      <c r="Q5" s="135"/>
      <c r="R5" s="135"/>
      <c r="S5" s="533"/>
      <c r="T5" s="117">
        <v>100</v>
      </c>
      <c r="U5" s="28"/>
      <c r="V5" s="28"/>
      <c r="W5" s="531"/>
      <c r="X5" s="135"/>
      <c r="Y5" s="135"/>
      <c r="Z5" s="533"/>
      <c r="AA5" s="117">
        <v>100</v>
      </c>
      <c r="AB5" s="28"/>
      <c r="AC5" s="28"/>
      <c r="AD5" s="531"/>
      <c r="AE5" s="135"/>
      <c r="AF5" s="135"/>
      <c r="AG5" s="533"/>
      <c r="AH5" s="117">
        <v>100</v>
      </c>
      <c r="AI5" s="28"/>
      <c r="AJ5" s="28"/>
      <c r="AK5" s="531"/>
      <c r="AL5" s="135"/>
      <c r="AM5" s="135"/>
      <c r="AN5" s="533"/>
      <c r="AO5" s="117">
        <v>100</v>
      </c>
      <c r="AP5" s="28"/>
      <c r="AQ5" s="28"/>
      <c r="AR5" s="531"/>
      <c r="AS5" s="135"/>
      <c r="AT5" s="135"/>
      <c r="AU5" s="533"/>
      <c r="AV5" s="117">
        <v>100</v>
      </c>
      <c r="AW5" s="28"/>
      <c r="AX5" s="28"/>
      <c r="AY5" s="531"/>
      <c r="AZ5" s="135"/>
      <c r="BA5" s="135"/>
      <c r="BB5" s="533"/>
      <c r="BC5" s="117">
        <v>100</v>
      </c>
      <c r="BD5" s="28"/>
      <c r="BE5" s="28"/>
      <c r="BF5" s="531"/>
      <c r="BG5" s="135"/>
      <c r="BH5" s="135"/>
      <c r="BI5" s="533"/>
      <c r="BJ5" s="117">
        <v>100</v>
      </c>
      <c r="BK5" s="28"/>
      <c r="BL5" s="28"/>
      <c r="BM5" s="531"/>
      <c r="BN5" s="135"/>
      <c r="BO5" s="135"/>
      <c r="BP5" s="533"/>
      <c r="BQ5" s="117">
        <v>100</v>
      </c>
      <c r="BR5" s="28"/>
      <c r="BS5" s="28"/>
      <c r="BT5" s="531"/>
      <c r="BU5" s="135"/>
      <c r="BV5" s="135"/>
      <c r="BW5" s="534"/>
      <c r="BX5" s="117">
        <v>100</v>
      </c>
      <c r="BY5" s="28"/>
      <c r="BZ5" s="28"/>
      <c r="CA5" s="531"/>
      <c r="CB5" s="135"/>
      <c r="CC5" s="135"/>
      <c r="CD5" s="533"/>
      <c r="CE5" s="117">
        <v>100</v>
      </c>
      <c r="CF5" s="28"/>
      <c r="CG5" s="28"/>
      <c r="CH5" s="531"/>
      <c r="CI5" s="135"/>
      <c r="CJ5" s="135"/>
      <c r="CK5" s="533"/>
      <c r="CL5" s="117">
        <v>100</v>
      </c>
      <c r="CM5" s="28"/>
      <c r="CN5" s="28"/>
      <c r="CO5" s="531"/>
      <c r="CP5" s="135"/>
      <c r="CQ5" s="135"/>
      <c r="CR5" s="533"/>
      <c r="CS5" s="117">
        <v>100</v>
      </c>
      <c r="CT5" s="28"/>
      <c r="CU5" s="28"/>
      <c r="CV5" s="531"/>
      <c r="CW5" s="135"/>
      <c r="CX5" s="135"/>
      <c r="CY5" s="533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53">
        <v>31</v>
      </c>
      <c r="B6" s="145" t="s">
        <v>53</v>
      </c>
      <c r="C6" s="146">
        <v>17105196</v>
      </c>
      <c r="D6" s="262" t="s">
        <v>347</v>
      </c>
      <c r="E6" s="34"/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14">
        <v>84</v>
      </c>
      <c r="N6" s="315">
        <f t="shared" ref="N6:N25" si="6">IF(M6=0,0,IF(M6&lt;40,0,IF(M6&lt;50,1,IF(M6&lt;55,1.333,IF(M6&lt;60,1.666,IF(M6&lt;65,2,IF(M6&lt;70,2.333,IF(M6&gt;=70,0))))))))</f>
        <v>0</v>
      </c>
      <c r="O6" s="315">
        <f t="shared" ref="O6:O25" si="7">IF(M6=0,0,IF(M6&lt;70,0,IF(M6&lt;75,2.666,IF(M6&lt;80,3,IF(M6&lt;85,3.333,IF(M6&lt;90,3.666,IF(M6&lt;=100,4)))))))</f>
        <v>3.3330000000000002</v>
      </c>
      <c r="P6" s="316">
        <f t="shared" ref="P6:P25" si="8">IF(N6=0,O6,N6)</f>
        <v>3.3330000000000002</v>
      </c>
      <c r="Q6" s="315">
        <f t="shared" ref="Q6:Q25" si="9">IF(M6=0,0,IF(M6&lt;40,"F",IF(M6&lt;50,"D",IF(M6&lt;55,"D+",IF(M6&lt;60,"C-",IF(M6&lt;65,"C",IF(M6&lt;70,"C+",IF(M6&gt;=70,0))))))))</f>
        <v>0</v>
      </c>
      <c r="R6" s="315" t="str">
        <f t="shared" ref="R6:R25" si="10">IF(M6=0,0,IF(M6&lt;70,0,IF(M6&lt;75,"B-",IF(M6&lt;80,"B",IF(M6&lt;85,"B+",IF(M6&lt;90,"A-",IF(M6&lt;=100,"A")))))))</f>
        <v>B+</v>
      </c>
      <c r="S6" s="317" t="str">
        <f t="shared" ref="S6:S25" si="11">IF(Q6=0,R6,Q6)</f>
        <v>B+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14">
        <v>70</v>
      </c>
      <c r="BR6" s="315">
        <f t="shared" ref="BR6:BR25" si="54">IF(BQ6=0,0,IF(BQ6&lt;40,0,IF(BQ6&lt;50,1,IF(BQ6&lt;55,1.333,IF(BQ6&lt;60,1.666,IF(BQ6&lt;65,2,IF(BQ6&lt;70,2.333,IF(BQ6&gt;=70,0))))))))</f>
        <v>0</v>
      </c>
      <c r="BS6" s="315">
        <f t="shared" ref="BS6:BS25" si="55">IF(BQ6=0,0,IF(BQ6&lt;70,0,IF(BQ6&lt;75,2.666,IF(BQ6&lt;80,3,IF(BQ6&lt;85,3.333,IF(BQ6&lt;90,3.666,IF(BQ6&lt;=100,4)))))))</f>
        <v>2.6659999999999999</v>
      </c>
      <c r="BT6" s="316">
        <f t="shared" ref="BT6:BT25" si="56">IF(BR6=0,BS6,BR6)</f>
        <v>2.6659999999999999</v>
      </c>
      <c r="BU6" s="315">
        <f t="shared" ref="BU6:BU25" si="57">IF(BQ6=0,0,IF(BQ6&lt;40,"F",IF(BQ6&lt;50,"D",IF(BQ6&lt;55,"D+",IF(BQ6&lt;60,"C-",IF(BQ6&lt;65,"C",IF(BQ6&lt;70,"C+",IF(BQ6&gt;=70,0))))))))</f>
        <v>0</v>
      </c>
      <c r="BV6" s="315" t="str">
        <f t="shared" ref="BV6:BV25" si="58">IF(BQ6=0,0,IF(BQ6&lt;70,0,IF(BQ6&lt;75,"B-",IF(BQ6&lt;80,"B",IF(BQ6&lt;85,"B+",IF(BQ6&lt;90,"A-",IF(BQ6&lt;=100,"A")))))))</f>
        <v>B-</v>
      </c>
      <c r="BW6" s="317" t="str">
        <f t="shared" ref="BW6:BW25" si="59">IF(BU6=0,BV6,BU6)</f>
        <v>B-</v>
      </c>
      <c r="BX6" s="314">
        <v>75</v>
      </c>
      <c r="BY6" s="315">
        <f t="shared" ref="BY6:BY25" si="60">IF(BX6=0,0,IF(BX6&lt;40,0,IF(BX6&lt;50,1,IF(BX6&lt;55,1.333,IF(BX6&lt;60,1.666,IF(BX6&lt;65,2,IF(BX6&lt;70,2.333,IF(BX6&gt;=70,0))))))))</f>
        <v>0</v>
      </c>
      <c r="BZ6" s="315">
        <f t="shared" ref="BZ6:BZ25" si="61">IF(BX6=0,0,IF(BX6&lt;70,0,IF(BX6&lt;75,2.666,IF(BX6&lt;80,3,IF(BX6&lt;85,3.333,IF(BX6&lt;90,3.666,IF(BX6&lt;=100,4)))))))</f>
        <v>3</v>
      </c>
      <c r="CA6" s="316">
        <f t="shared" ref="CA6:CA25" si="62">IF(BY6=0,BZ6,BY6)</f>
        <v>3</v>
      </c>
      <c r="CB6" s="315">
        <f t="shared" ref="CB6:CB25" si="63">IF(BX6=0,0,IF(BX6&lt;40,"F",IF(BX6&lt;50,"D",IF(BX6&lt;55,"D+",IF(BX6&lt;60,"C-",IF(BX6&lt;65,"C",IF(BX6&lt;70,"C+",IF(BX6&gt;=70,0))))))))</f>
        <v>0</v>
      </c>
      <c r="CC6" s="315" t="str">
        <f t="shared" ref="CC6:CC25" si="64">IF(BX6=0,0,IF(BX6&lt;70,0,IF(BX6&lt;75,"B-",IF(BX6&lt;80,"B",IF(BX6&lt;85,"B+",IF(BX6&lt;90,"A-",IF(BX6&lt;=100,"A")))))))</f>
        <v>B</v>
      </c>
      <c r="CD6" s="317" t="str">
        <f t="shared" ref="CD6:CD25" si="65">IF(CB6=0,CC6,CB6)</f>
        <v>B</v>
      </c>
      <c r="CE6" s="314">
        <v>70</v>
      </c>
      <c r="CF6" s="315">
        <f t="shared" ref="CF6:CF25" si="66">IF(CE6=0,0,IF(CE6&lt;40,0,IF(CE6&lt;50,1,IF(CE6&lt;55,1.333,IF(CE6&lt;60,1.666,IF(CE6&lt;65,2,IF(CE6&lt;70,2.333,IF(CE6&gt;=70,0))))))))</f>
        <v>0</v>
      </c>
      <c r="CG6" s="315">
        <f t="shared" ref="CG6:CG25" si="67">IF(CE6=0,0,IF(CE6&lt;70,0,IF(CE6&lt;75,2.666,IF(CE6&lt;80,3,IF(CE6&lt;85,3.333,IF(CE6&lt;90,3.666,IF(CE6&lt;=100,4)))))))</f>
        <v>2.6659999999999999</v>
      </c>
      <c r="CH6" s="316">
        <f t="shared" ref="CH6:CH25" si="68">IF(CF6=0,CG6,CF6)</f>
        <v>2.6659999999999999</v>
      </c>
      <c r="CI6" s="315">
        <f t="shared" ref="CI6:CI25" si="69">IF(CE6=0,0,IF(CE6&lt;40,"F",IF(CE6&lt;50,"D",IF(CE6&lt;55,"D+",IF(CE6&lt;60,"C-",IF(CE6&lt;65,"C",IF(CE6&lt;70,"C+",IF(CE6&gt;=70,0))))))))</f>
        <v>0</v>
      </c>
      <c r="CJ6" s="315" t="str">
        <f t="shared" ref="CJ6:CJ25" si="70">IF(CE6=0,0,IF(CE6&lt;70,0,IF(CE6&lt;75,"B-",IF(CE6&lt;80,"B",IF(CE6&lt;85,"B+",IF(CE6&lt;90,"A-",IF(CE6&lt;=100,"A")))))))</f>
        <v>B-</v>
      </c>
      <c r="CK6" s="317" t="str">
        <f t="shared" ref="CK6:CK25" si="71">IF(CI6=0,CJ6,CI6)</f>
        <v>B-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11.665000000000001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34.994999999999997</v>
      </c>
      <c r="ET6" s="46">
        <f t="shared" ref="ET6:ET25" si="122">IF((ES6=0),0,(ROUND((ES6/ER6),3)))</f>
        <v>2.9159999999999999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B-</v>
      </c>
      <c r="EW6" s="48" t="str">
        <f t="shared" ref="EW6:EW25" si="125">IF((ER6=0),0,IF(EU6=0,EV6,EU6))</f>
        <v>B-</v>
      </c>
      <c r="EX6" s="49"/>
      <c r="EY6" s="50"/>
      <c r="EZ6" s="51"/>
      <c r="FA6" s="52"/>
    </row>
    <row r="7" spans="1:158" ht="50.1" customHeight="1">
      <c r="A7" s="53">
        <v>32</v>
      </c>
      <c r="B7" s="145" t="s">
        <v>53</v>
      </c>
      <c r="C7" s="146">
        <v>17105197</v>
      </c>
      <c r="D7" s="262" t="s">
        <v>348</v>
      </c>
      <c r="E7" s="57"/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310">
        <v>97</v>
      </c>
      <c r="U7" s="311">
        <f t="shared" si="12"/>
        <v>0</v>
      </c>
      <c r="V7" s="311">
        <f t="shared" si="13"/>
        <v>4</v>
      </c>
      <c r="W7" s="312">
        <f t="shared" si="14"/>
        <v>4</v>
      </c>
      <c r="X7" s="311">
        <f t="shared" si="15"/>
        <v>0</v>
      </c>
      <c r="Y7" s="311" t="str">
        <f t="shared" si="16"/>
        <v>A</v>
      </c>
      <c r="Z7" s="313" t="str">
        <f t="shared" si="17"/>
        <v>A</v>
      </c>
      <c r="AA7" s="310">
        <v>79</v>
      </c>
      <c r="AB7" s="311">
        <f t="shared" si="18"/>
        <v>0</v>
      </c>
      <c r="AC7" s="311">
        <f t="shared" si="19"/>
        <v>3</v>
      </c>
      <c r="AD7" s="312">
        <f t="shared" si="20"/>
        <v>3</v>
      </c>
      <c r="AE7" s="311">
        <f t="shared" si="21"/>
        <v>0</v>
      </c>
      <c r="AF7" s="311" t="str">
        <f t="shared" si="22"/>
        <v>B</v>
      </c>
      <c r="AG7" s="313" t="str">
        <f t="shared" si="23"/>
        <v>B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294"/>
      <c r="AW7" s="295">
        <f t="shared" si="36"/>
        <v>0</v>
      </c>
      <c r="AX7" s="295">
        <f t="shared" si="37"/>
        <v>0</v>
      </c>
      <c r="AY7" s="296">
        <f t="shared" si="38"/>
        <v>0</v>
      </c>
      <c r="AZ7" s="295">
        <f t="shared" si="39"/>
        <v>0</v>
      </c>
      <c r="BA7" s="295">
        <f t="shared" si="40"/>
        <v>0</v>
      </c>
      <c r="BB7" s="297">
        <f t="shared" si="41"/>
        <v>0</v>
      </c>
      <c r="BC7" s="310">
        <v>87</v>
      </c>
      <c r="BD7" s="311">
        <f t="shared" si="42"/>
        <v>0</v>
      </c>
      <c r="BE7" s="311">
        <f t="shared" si="43"/>
        <v>3.6659999999999999</v>
      </c>
      <c r="BF7" s="312">
        <f t="shared" si="44"/>
        <v>3.6659999999999999</v>
      </c>
      <c r="BG7" s="311">
        <f t="shared" si="45"/>
        <v>0</v>
      </c>
      <c r="BH7" s="311" t="str">
        <f t="shared" si="46"/>
        <v>A-</v>
      </c>
      <c r="BI7" s="313" t="str">
        <f t="shared" si="47"/>
        <v>A-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310">
        <v>82</v>
      </c>
      <c r="BR7" s="311">
        <f t="shared" si="54"/>
        <v>0</v>
      </c>
      <c r="BS7" s="311">
        <f t="shared" si="55"/>
        <v>3.3330000000000002</v>
      </c>
      <c r="BT7" s="312">
        <f t="shared" si="56"/>
        <v>3.3330000000000002</v>
      </c>
      <c r="BU7" s="311">
        <f t="shared" si="57"/>
        <v>0</v>
      </c>
      <c r="BV7" s="311" t="str">
        <f t="shared" si="58"/>
        <v>B+</v>
      </c>
      <c r="BW7" s="313" t="str">
        <f t="shared" si="59"/>
        <v>B+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310">
        <v>97</v>
      </c>
      <c r="CM7" s="311">
        <f t="shared" si="72"/>
        <v>0</v>
      </c>
      <c r="CN7" s="311">
        <f t="shared" si="73"/>
        <v>4</v>
      </c>
      <c r="CO7" s="312">
        <f t="shared" si="74"/>
        <v>4</v>
      </c>
      <c r="CP7" s="311">
        <f t="shared" si="75"/>
        <v>0</v>
      </c>
      <c r="CQ7" s="311" t="str">
        <f t="shared" si="76"/>
        <v>A</v>
      </c>
      <c r="CR7" s="313" t="str">
        <f t="shared" si="77"/>
        <v>A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17.999000000000002</v>
      </c>
      <c r="ER7" s="47">
        <f t="shared" si="120"/>
        <v>15</v>
      </c>
      <c r="ES7" s="67">
        <f t="shared" si="121"/>
        <v>53.997</v>
      </c>
      <c r="ET7" s="68">
        <f t="shared" si="122"/>
        <v>3.6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53">
        <v>33</v>
      </c>
      <c r="B8" s="145" t="s">
        <v>53</v>
      </c>
      <c r="C8" s="146">
        <v>17105198</v>
      </c>
      <c r="D8" s="262" t="s">
        <v>349</v>
      </c>
      <c r="E8" s="57"/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310">
        <v>76</v>
      </c>
      <c r="AP8" s="311">
        <f t="shared" si="30"/>
        <v>0</v>
      </c>
      <c r="AQ8" s="311">
        <f t="shared" si="31"/>
        <v>3</v>
      </c>
      <c r="AR8" s="312">
        <f t="shared" si="32"/>
        <v>3</v>
      </c>
      <c r="AS8" s="311">
        <f t="shared" si="33"/>
        <v>0</v>
      </c>
      <c r="AT8" s="311" t="str">
        <f t="shared" si="34"/>
        <v>B</v>
      </c>
      <c r="AU8" s="313" t="str">
        <f t="shared" si="35"/>
        <v>B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310">
        <v>95</v>
      </c>
      <c r="BK8" s="311">
        <f t="shared" si="48"/>
        <v>0</v>
      </c>
      <c r="BL8" s="311">
        <f t="shared" si="49"/>
        <v>4</v>
      </c>
      <c r="BM8" s="312">
        <f t="shared" si="50"/>
        <v>4</v>
      </c>
      <c r="BN8" s="311">
        <f t="shared" si="51"/>
        <v>0</v>
      </c>
      <c r="BO8" s="311" t="str">
        <f t="shared" si="52"/>
        <v>A</v>
      </c>
      <c r="BP8" s="313" t="str">
        <f t="shared" si="53"/>
        <v>A</v>
      </c>
      <c r="BQ8" s="310">
        <v>70</v>
      </c>
      <c r="BR8" s="311">
        <f t="shared" si="54"/>
        <v>0</v>
      </c>
      <c r="BS8" s="311">
        <f t="shared" si="55"/>
        <v>2.6659999999999999</v>
      </c>
      <c r="BT8" s="312">
        <f t="shared" si="56"/>
        <v>2.6659999999999999</v>
      </c>
      <c r="BU8" s="311">
        <f t="shared" si="57"/>
        <v>0</v>
      </c>
      <c r="BV8" s="311" t="str">
        <f t="shared" si="58"/>
        <v>B-</v>
      </c>
      <c r="BW8" s="313" t="str">
        <f t="shared" si="59"/>
        <v>B-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9.6660000000000004</v>
      </c>
      <c r="ER8" s="47">
        <f t="shared" si="120"/>
        <v>9</v>
      </c>
      <c r="ES8" s="67">
        <f t="shared" si="121"/>
        <v>28.997999999999998</v>
      </c>
      <c r="ET8" s="68">
        <f t="shared" si="122"/>
        <v>3.222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53">
        <v>34</v>
      </c>
      <c r="B9" s="145" t="s">
        <v>53</v>
      </c>
      <c r="C9" s="146">
        <v>17105199</v>
      </c>
      <c r="D9" s="262" t="s">
        <v>350</v>
      </c>
      <c r="E9" s="57"/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310">
        <v>70</v>
      </c>
      <c r="U9" s="311">
        <f t="shared" si="12"/>
        <v>0</v>
      </c>
      <c r="V9" s="311">
        <f t="shared" si="13"/>
        <v>2.6659999999999999</v>
      </c>
      <c r="W9" s="312">
        <f t="shared" si="14"/>
        <v>2.6659999999999999</v>
      </c>
      <c r="X9" s="311">
        <f t="shared" si="15"/>
        <v>0</v>
      </c>
      <c r="Y9" s="311" t="str">
        <f t="shared" si="16"/>
        <v>B-</v>
      </c>
      <c r="Z9" s="313" t="str">
        <f t="shared" si="17"/>
        <v>B-</v>
      </c>
      <c r="AA9" s="310">
        <v>66</v>
      </c>
      <c r="AB9" s="311">
        <f t="shared" si="18"/>
        <v>2.3330000000000002</v>
      </c>
      <c r="AC9" s="311">
        <f t="shared" si="19"/>
        <v>0</v>
      </c>
      <c r="AD9" s="312">
        <f t="shared" si="20"/>
        <v>2.3330000000000002</v>
      </c>
      <c r="AE9" s="311" t="str">
        <f t="shared" si="21"/>
        <v>C+</v>
      </c>
      <c r="AF9" s="311">
        <f t="shared" si="22"/>
        <v>0</v>
      </c>
      <c r="AG9" s="313" t="str">
        <f t="shared" si="23"/>
        <v>C+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10">
        <v>90</v>
      </c>
      <c r="BK9" s="311">
        <f t="shared" si="48"/>
        <v>0</v>
      </c>
      <c r="BL9" s="311">
        <f t="shared" si="49"/>
        <v>4</v>
      </c>
      <c r="BM9" s="312">
        <f t="shared" si="50"/>
        <v>4</v>
      </c>
      <c r="BN9" s="311">
        <f t="shared" si="51"/>
        <v>0</v>
      </c>
      <c r="BO9" s="311" t="str">
        <f t="shared" si="52"/>
        <v>A</v>
      </c>
      <c r="BP9" s="313" t="str">
        <f t="shared" si="53"/>
        <v>A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8.9990000000000006</v>
      </c>
      <c r="ER9" s="47">
        <f t="shared" si="120"/>
        <v>9</v>
      </c>
      <c r="ES9" s="67">
        <f t="shared" si="121"/>
        <v>26.997</v>
      </c>
      <c r="ET9" s="68">
        <f t="shared" si="122"/>
        <v>3</v>
      </c>
      <c r="EU9" s="47">
        <f t="shared" si="123"/>
        <v>0</v>
      </c>
      <c r="EV9" s="47" t="str">
        <f t="shared" si="124"/>
        <v>B</v>
      </c>
      <c r="EW9" s="48" t="str">
        <f t="shared" si="125"/>
        <v>B</v>
      </c>
      <c r="EX9" s="69"/>
      <c r="EY9" s="70"/>
      <c r="EZ9" s="71"/>
      <c r="FA9" s="52"/>
    </row>
    <row r="10" spans="1:158" ht="50.1" customHeight="1">
      <c r="A10" s="53">
        <v>35</v>
      </c>
      <c r="B10" s="145" t="s">
        <v>53</v>
      </c>
      <c r="C10" s="146">
        <v>17105200</v>
      </c>
      <c r="D10" s="262" t="s">
        <v>351</v>
      </c>
      <c r="E10" s="57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310">
        <v>80</v>
      </c>
      <c r="U10" s="311">
        <f t="shared" si="12"/>
        <v>0</v>
      </c>
      <c r="V10" s="311">
        <f t="shared" si="13"/>
        <v>3.3330000000000002</v>
      </c>
      <c r="W10" s="312">
        <f t="shared" si="14"/>
        <v>3.3330000000000002</v>
      </c>
      <c r="X10" s="311">
        <f t="shared" si="15"/>
        <v>0</v>
      </c>
      <c r="Y10" s="311" t="str">
        <f t="shared" si="16"/>
        <v>B+</v>
      </c>
      <c r="Z10" s="313" t="str">
        <f t="shared" si="17"/>
        <v>B+</v>
      </c>
      <c r="AA10" s="310">
        <v>60</v>
      </c>
      <c r="AB10" s="311">
        <f t="shared" si="18"/>
        <v>2</v>
      </c>
      <c r="AC10" s="311">
        <f t="shared" si="19"/>
        <v>0</v>
      </c>
      <c r="AD10" s="312">
        <f t="shared" si="20"/>
        <v>2</v>
      </c>
      <c r="AE10" s="311" t="str">
        <f t="shared" si="21"/>
        <v>C</v>
      </c>
      <c r="AF10" s="311">
        <f t="shared" si="22"/>
        <v>0</v>
      </c>
      <c r="AG10" s="313" t="str">
        <f t="shared" si="23"/>
        <v>C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310">
        <v>89</v>
      </c>
      <c r="AW10" s="311">
        <f t="shared" si="36"/>
        <v>0</v>
      </c>
      <c r="AX10" s="311">
        <f t="shared" si="37"/>
        <v>3.6659999999999999</v>
      </c>
      <c r="AY10" s="312">
        <f t="shared" si="38"/>
        <v>3.6659999999999999</v>
      </c>
      <c r="AZ10" s="311">
        <f t="shared" si="39"/>
        <v>0</v>
      </c>
      <c r="BA10" s="311" t="str">
        <f t="shared" si="40"/>
        <v>A-</v>
      </c>
      <c r="BB10" s="313" t="str">
        <f t="shared" si="41"/>
        <v>A-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310">
        <v>87</v>
      </c>
      <c r="BK10" s="311">
        <f t="shared" si="48"/>
        <v>0</v>
      </c>
      <c r="BL10" s="311">
        <f t="shared" si="49"/>
        <v>3.6659999999999999</v>
      </c>
      <c r="BM10" s="312">
        <f t="shared" si="50"/>
        <v>3.6659999999999999</v>
      </c>
      <c r="BN10" s="311">
        <f t="shared" si="51"/>
        <v>0</v>
      </c>
      <c r="BO10" s="311" t="str">
        <f t="shared" si="52"/>
        <v>A-</v>
      </c>
      <c r="BP10" s="313" t="str">
        <f t="shared" si="53"/>
        <v>A-</v>
      </c>
      <c r="BQ10" s="310">
        <v>73</v>
      </c>
      <c r="BR10" s="311">
        <f t="shared" si="54"/>
        <v>0</v>
      </c>
      <c r="BS10" s="311">
        <f t="shared" si="55"/>
        <v>2.6659999999999999</v>
      </c>
      <c r="BT10" s="312">
        <f t="shared" si="56"/>
        <v>2.6659999999999999</v>
      </c>
      <c r="BU10" s="311">
        <f t="shared" si="57"/>
        <v>0</v>
      </c>
      <c r="BV10" s="311" t="str">
        <f t="shared" si="58"/>
        <v>B-</v>
      </c>
      <c r="BW10" s="313" t="str">
        <f t="shared" si="59"/>
        <v>B-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15.331000000000001</v>
      </c>
      <c r="ER10" s="47">
        <f t="shared" si="120"/>
        <v>15</v>
      </c>
      <c r="ES10" s="67">
        <f t="shared" si="121"/>
        <v>45.992999999999995</v>
      </c>
      <c r="ET10" s="68">
        <f t="shared" si="122"/>
        <v>3.0659999999999998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53">
        <v>36</v>
      </c>
      <c r="B11" s="254" t="s">
        <v>16</v>
      </c>
      <c r="C11" s="138">
        <v>17205331</v>
      </c>
      <c r="D11" s="263" t="s">
        <v>352</v>
      </c>
      <c r="E11" s="57"/>
      <c r="F11" s="310">
        <v>70</v>
      </c>
      <c r="G11" s="311">
        <f t="shared" si="0"/>
        <v>0</v>
      </c>
      <c r="H11" s="311">
        <f t="shared" si="1"/>
        <v>2.6659999999999999</v>
      </c>
      <c r="I11" s="312">
        <f t="shared" si="2"/>
        <v>2.6659999999999999</v>
      </c>
      <c r="J11" s="311">
        <f t="shared" si="3"/>
        <v>0</v>
      </c>
      <c r="K11" s="311" t="str">
        <f t="shared" si="4"/>
        <v>B-</v>
      </c>
      <c r="L11" s="313" t="str">
        <f t="shared" si="5"/>
        <v>B-</v>
      </c>
      <c r="M11" s="310">
        <v>82</v>
      </c>
      <c r="N11" s="311">
        <f t="shared" si="6"/>
        <v>0</v>
      </c>
      <c r="O11" s="311">
        <f t="shared" si="7"/>
        <v>3.3330000000000002</v>
      </c>
      <c r="P11" s="312">
        <f t="shared" si="8"/>
        <v>3.3330000000000002</v>
      </c>
      <c r="Q11" s="311">
        <f t="shared" si="9"/>
        <v>0</v>
      </c>
      <c r="R11" s="311" t="str">
        <f t="shared" si="10"/>
        <v>B+</v>
      </c>
      <c r="S11" s="313" t="str">
        <f t="shared" si="11"/>
        <v>B+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10">
        <v>75</v>
      </c>
      <c r="AI11" s="311">
        <f t="shared" si="24"/>
        <v>0</v>
      </c>
      <c r="AJ11" s="311">
        <f t="shared" si="25"/>
        <v>3</v>
      </c>
      <c r="AK11" s="312">
        <f t="shared" si="26"/>
        <v>3</v>
      </c>
      <c r="AL11" s="311">
        <f t="shared" si="27"/>
        <v>0</v>
      </c>
      <c r="AM11" s="311" t="str">
        <f t="shared" si="28"/>
        <v>B</v>
      </c>
      <c r="AN11" s="313" t="str">
        <f t="shared" si="29"/>
        <v>B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310">
        <v>80</v>
      </c>
      <c r="CF11" s="311">
        <f t="shared" si="66"/>
        <v>0</v>
      </c>
      <c r="CG11" s="311">
        <f t="shared" si="67"/>
        <v>3.3330000000000002</v>
      </c>
      <c r="CH11" s="312">
        <f t="shared" si="68"/>
        <v>3.3330000000000002</v>
      </c>
      <c r="CI11" s="311">
        <f t="shared" si="69"/>
        <v>0</v>
      </c>
      <c r="CJ11" s="311" t="str">
        <f t="shared" si="70"/>
        <v>B+</v>
      </c>
      <c r="CK11" s="313" t="str">
        <f t="shared" si="71"/>
        <v>B+</v>
      </c>
      <c r="CL11" s="310">
        <v>75</v>
      </c>
      <c r="CM11" s="311">
        <f t="shared" si="72"/>
        <v>0</v>
      </c>
      <c r="CN11" s="311">
        <f t="shared" si="73"/>
        <v>3</v>
      </c>
      <c r="CO11" s="312">
        <f t="shared" si="74"/>
        <v>3</v>
      </c>
      <c r="CP11" s="311">
        <f t="shared" si="75"/>
        <v>0</v>
      </c>
      <c r="CQ11" s="311" t="str">
        <f t="shared" si="76"/>
        <v>B</v>
      </c>
      <c r="CR11" s="313" t="str">
        <f t="shared" si="77"/>
        <v>B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15.332000000000001</v>
      </c>
      <c r="ER11" s="47">
        <f t="shared" si="120"/>
        <v>15</v>
      </c>
      <c r="ES11" s="67">
        <f t="shared" si="121"/>
        <v>45.996000000000002</v>
      </c>
      <c r="ET11" s="68">
        <f t="shared" si="122"/>
        <v>3.0659999999999998</v>
      </c>
      <c r="EU11" s="47">
        <f t="shared" si="123"/>
        <v>0</v>
      </c>
      <c r="EV11" s="47" t="str">
        <f t="shared" si="124"/>
        <v>B</v>
      </c>
      <c r="EW11" s="48" t="str">
        <f t="shared" si="125"/>
        <v>B</v>
      </c>
      <c r="EX11" s="69"/>
      <c r="EY11" s="70"/>
      <c r="EZ11" s="71"/>
      <c r="FA11" s="52"/>
    </row>
    <row r="12" spans="1:158" ht="50.1" customHeight="1">
      <c r="A12" s="53">
        <v>37</v>
      </c>
      <c r="B12" s="254" t="s">
        <v>16</v>
      </c>
      <c r="C12" s="138">
        <v>17205332</v>
      </c>
      <c r="D12" s="263" t="s">
        <v>353</v>
      </c>
      <c r="E12" s="57"/>
      <c r="F12" s="310">
        <v>86</v>
      </c>
      <c r="G12" s="311">
        <f t="shared" si="0"/>
        <v>0</v>
      </c>
      <c r="H12" s="311">
        <f t="shared" si="1"/>
        <v>3.6659999999999999</v>
      </c>
      <c r="I12" s="312">
        <f t="shared" si="2"/>
        <v>3.6659999999999999</v>
      </c>
      <c r="J12" s="311">
        <f t="shared" si="3"/>
        <v>0</v>
      </c>
      <c r="K12" s="311" t="str">
        <f t="shared" si="4"/>
        <v>A-</v>
      </c>
      <c r="L12" s="313" t="str">
        <f t="shared" si="5"/>
        <v>A-</v>
      </c>
      <c r="M12" s="310">
        <v>67</v>
      </c>
      <c r="N12" s="311">
        <f t="shared" si="6"/>
        <v>2.3330000000000002</v>
      </c>
      <c r="O12" s="311">
        <f t="shared" si="7"/>
        <v>0</v>
      </c>
      <c r="P12" s="312">
        <f t="shared" si="8"/>
        <v>2.3330000000000002</v>
      </c>
      <c r="Q12" s="311" t="str">
        <f t="shared" si="9"/>
        <v>C+</v>
      </c>
      <c r="R12" s="311">
        <f t="shared" si="10"/>
        <v>0</v>
      </c>
      <c r="S12" s="313" t="str">
        <f t="shared" si="11"/>
        <v>C+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310">
        <v>58</v>
      </c>
      <c r="AB12" s="311">
        <f t="shared" si="18"/>
        <v>1.6659999999999999</v>
      </c>
      <c r="AC12" s="311">
        <f t="shared" si="19"/>
        <v>0</v>
      </c>
      <c r="AD12" s="312">
        <f t="shared" si="20"/>
        <v>1.6659999999999999</v>
      </c>
      <c r="AE12" s="311" t="str">
        <f t="shared" si="21"/>
        <v>C-</v>
      </c>
      <c r="AF12" s="311">
        <f t="shared" si="22"/>
        <v>0</v>
      </c>
      <c r="AG12" s="313" t="str">
        <f t="shared" si="23"/>
        <v>C-</v>
      </c>
      <c r="AH12" s="310">
        <v>60</v>
      </c>
      <c r="AI12" s="311">
        <f t="shared" si="24"/>
        <v>2</v>
      </c>
      <c r="AJ12" s="311">
        <f t="shared" si="25"/>
        <v>0</v>
      </c>
      <c r="AK12" s="312">
        <f t="shared" si="26"/>
        <v>2</v>
      </c>
      <c r="AL12" s="311" t="str">
        <f t="shared" si="27"/>
        <v>C</v>
      </c>
      <c r="AM12" s="311">
        <f t="shared" si="28"/>
        <v>0</v>
      </c>
      <c r="AN12" s="313" t="str">
        <f t="shared" si="29"/>
        <v>C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310">
        <v>77</v>
      </c>
      <c r="BK12" s="311">
        <f t="shared" si="48"/>
        <v>0</v>
      </c>
      <c r="BL12" s="311">
        <f t="shared" si="49"/>
        <v>3</v>
      </c>
      <c r="BM12" s="312">
        <f t="shared" si="50"/>
        <v>3</v>
      </c>
      <c r="BN12" s="311">
        <f t="shared" si="51"/>
        <v>0</v>
      </c>
      <c r="BO12" s="311" t="str">
        <f t="shared" si="52"/>
        <v>B</v>
      </c>
      <c r="BP12" s="313" t="str">
        <f t="shared" si="53"/>
        <v>B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12.665000000000001</v>
      </c>
      <c r="ER12" s="47">
        <f t="shared" si="120"/>
        <v>15</v>
      </c>
      <c r="ES12" s="67">
        <f t="shared" si="121"/>
        <v>37.994999999999997</v>
      </c>
      <c r="ET12" s="68">
        <f t="shared" si="122"/>
        <v>2.5329999999999999</v>
      </c>
      <c r="EU12" s="47">
        <f t="shared" si="123"/>
        <v>0</v>
      </c>
      <c r="EV12" s="47" t="str">
        <f t="shared" si="124"/>
        <v>C+</v>
      </c>
      <c r="EW12" s="48" t="str">
        <f t="shared" si="125"/>
        <v>C+</v>
      </c>
      <c r="EX12" s="69"/>
      <c r="EY12" s="70"/>
      <c r="EZ12" s="71"/>
      <c r="FA12" s="52"/>
    </row>
    <row r="13" spans="1:158" ht="50.1" customHeight="1">
      <c r="A13" s="53">
        <v>38</v>
      </c>
      <c r="B13" s="254" t="s">
        <v>16</v>
      </c>
      <c r="C13" s="138">
        <v>17205333</v>
      </c>
      <c r="D13" s="264" t="s">
        <v>354</v>
      </c>
      <c r="E13" s="57"/>
      <c r="F13" s="310">
        <v>82</v>
      </c>
      <c r="G13" s="311">
        <f t="shared" si="0"/>
        <v>0</v>
      </c>
      <c r="H13" s="311">
        <f t="shared" si="1"/>
        <v>3.3330000000000002</v>
      </c>
      <c r="I13" s="312">
        <f t="shared" si="2"/>
        <v>3.3330000000000002</v>
      </c>
      <c r="J13" s="311">
        <f t="shared" si="3"/>
        <v>0</v>
      </c>
      <c r="K13" s="311" t="str">
        <f t="shared" si="4"/>
        <v>B+</v>
      </c>
      <c r="L13" s="313" t="str">
        <f t="shared" si="5"/>
        <v>B+</v>
      </c>
      <c r="M13" s="310">
        <v>84</v>
      </c>
      <c r="N13" s="311">
        <f t="shared" si="6"/>
        <v>0</v>
      </c>
      <c r="O13" s="311">
        <f t="shared" si="7"/>
        <v>3.3330000000000002</v>
      </c>
      <c r="P13" s="312">
        <f t="shared" si="8"/>
        <v>3.3330000000000002</v>
      </c>
      <c r="Q13" s="311">
        <f t="shared" si="9"/>
        <v>0</v>
      </c>
      <c r="R13" s="311" t="str">
        <f t="shared" si="10"/>
        <v>B+</v>
      </c>
      <c r="S13" s="313" t="str">
        <f t="shared" si="11"/>
        <v>B+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310">
        <v>73</v>
      </c>
      <c r="AB13" s="311">
        <f t="shared" si="18"/>
        <v>0</v>
      </c>
      <c r="AC13" s="311">
        <f t="shared" si="19"/>
        <v>2.6659999999999999</v>
      </c>
      <c r="AD13" s="312">
        <f t="shared" si="20"/>
        <v>2.6659999999999999</v>
      </c>
      <c r="AE13" s="311">
        <f t="shared" si="21"/>
        <v>0</v>
      </c>
      <c r="AF13" s="311" t="str">
        <f t="shared" si="22"/>
        <v>B-</v>
      </c>
      <c r="AG13" s="313" t="str">
        <f t="shared" si="23"/>
        <v>B-</v>
      </c>
      <c r="AH13" s="310">
        <v>74</v>
      </c>
      <c r="AI13" s="311">
        <f t="shared" si="24"/>
        <v>0</v>
      </c>
      <c r="AJ13" s="311">
        <f t="shared" si="25"/>
        <v>2.6659999999999999</v>
      </c>
      <c r="AK13" s="312">
        <f t="shared" si="26"/>
        <v>2.6659999999999999</v>
      </c>
      <c r="AL13" s="311">
        <f t="shared" si="27"/>
        <v>0</v>
      </c>
      <c r="AM13" s="311" t="str">
        <f t="shared" si="28"/>
        <v>B-</v>
      </c>
      <c r="AN13" s="313" t="str">
        <f t="shared" si="29"/>
        <v>B-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310">
        <v>87</v>
      </c>
      <c r="CM13" s="311">
        <f t="shared" si="72"/>
        <v>0</v>
      </c>
      <c r="CN13" s="311">
        <f t="shared" si="73"/>
        <v>3.6659999999999999</v>
      </c>
      <c r="CO13" s="312">
        <f t="shared" si="74"/>
        <v>3.6659999999999999</v>
      </c>
      <c r="CP13" s="311">
        <f t="shared" si="75"/>
        <v>0</v>
      </c>
      <c r="CQ13" s="311" t="str">
        <f t="shared" si="76"/>
        <v>A-</v>
      </c>
      <c r="CR13" s="313" t="str">
        <f t="shared" si="77"/>
        <v>A-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15.664000000000001</v>
      </c>
      <c r="ER13" s="47">
        <f t="shared" si="120"/>
        <v>15</v>
      </c>
      <c r="ES13" s="67">
        <f t="shared" si="121"/>
        <v>46.991999999999997</v>
      </c>
      <c r="ET13" s="68">
        <f t="shared" si="122"/>
        <v>3.133</v>
      </c>
      <c r="EU13" s="47">
        <f t="shared" si="123"/>
        <v>0</v>
      </c>
      <c r="EV13" s="47" t="str">
        <f t="shared" si="124"/>
        <v>B</v>
      </c>
      <c r="EW13" s="48" t="str">
        <f t="shared" si="125"/>
        <v>B</v>
      </c>
      <c r="EX13" s="69"/>
      <c r="EY13" s="70"/>
      <c r="EZ13" s="71"/>
      <c r="FA13" s="52"/>
    </row>
    <row r="14" spans="1:158" ht="50.1" customHeight="1">
      <c r="A14" s="53">
        <v>39</v>
      </c>
      <c r="B14" s="254" t="s">
        <v>16</v>
      </c>
      <c r="C14" s="138">
        <v>17205334</v>
      </c>
      <c r="D14" s="264" t="s">
        <v>355</v>
      </c>
      <c r="E14" s="57"/>
      <c r="F14" s="310">
        <v>92</v>
      </c>
      <c r="G14" s="311">
        <f t="shared" si="0"/>
        <v>0</v>
      </c>
      <c r="H14" s="311">
        <f t="shared" si="1"/>
        <v>4</v>
      </c>
      <c r="I14" s="312">
        <f t="shared" si="2"/>
        <v>4</v>
      </c>
      <c r="J14" s="311">
        <f t="shared" si="3"/>
        <v>0</v>
      </c>
      <c r="K14" s="311" t="str">
        <f t="shared" si="4"/>
        <v>A</v>
      </c>
      <c r="L14" s="313" t="str">
        <f t="shared" si="5"/>
        <v>A</v>
      </c>
      <c r="M14" s="310">
        <v>90</v>
      </c>
      <c r="N14" s="311">
        <f t="shared" si="6"/>
        <v>0</v>
      </c>
      <c r="O14" s="311">
        <f t="shared" si="7"/>
        <v>4</v>
      </c>
      <c r="P14" s="312">
        <f t="shared" si="8"/>
        <v>4</v>
      </c>
      <c r="Q14" s="311">
        <f t="shared" si="9"/>
        <v>0</v>
      </c>
      <c r="R14" s="311" t="str">
        <f t="shared" si="10"/>
        <v>A</v>
      </c>
      <c r="S14" s="313" t="str">
        <f t="shared" si="11"/>
        <v>A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310">
        <v>72</v>
      </c>
      <c r="AB14" s="311">
        <f t="shared" si="18"/>
        <v>0</v>
      </c>
      <c r="AC14" s="311">
        <f t="shared" si="19"/>
        <v>2.6659999999999999</v>
      </c>
      <c r="AD14" s="312">
        <f t="shared" si="20"/>
        <v>2.6659999999999999</v>
      </c>
      <c r="AE14" s="311">
        <f t="shared" si="21"/>
        <v>0</v>
      </c>
      <c r="AF14" s="311" t="str">
        <f t="shared" si="22"/>
        <v>B-</v>
      </c>
      <c r="AG14" s="313" t="str">
        <f t="shared" si="23"/>
        <v>B-</v>
      </c>
      <c r="AH14" s="310">
        <v>91</v>
      </c>
      <c r="AI14" s="311">
        <f t="shared" si="24"/>
        <v>0</v>
      </c>
      <c r="AJ14" s="311">
        <f t="shared" si="25"/>
        <v>4</v>
      </c>
      <c r="AK14" s="312">
        <f t="shared" si="26"/>
        <v>4</v>
      </c>
      <c r="AL14" s="311">
        <f t="shared" si="27"/>
        <v>0</v>
      </c>
      <c r="AM14" s="311" t="str">
        <f t="shared" si="28"/>
        <v>A</v>
      </c>
      <c r="AN14" s="313" t="str">
        <f t="shared" si="29"/>
        <v>A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310">
        <v>83</v>
      </c>
      <c r="BK14" s="311">
        <f t="shared" si="48"/>
        <v>0</v>
      </c>
      <c r="BL14" s="311">
        <f t="shared" si="49"/>
        <v>3.3330000000000002</v>
      </c>
      <c r="BM14" s="312">
        <f t="shared" si="50"/>
        <v>3.3330000000000002</v>
      </c>
      <c r="BN14" s="311">
        <f t="shared" si="51"/>
        <v>0</v>
      </c>
      <c r="BO14" s="311" t="str">
        <f t="shared" si="52"/>
        <v>B+</v>
      </c>
      <c r="BP14" s="313" t="str">
        <f t="shared" si="53"/>
        <v>B+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17.999000000000002</v>
      </c>
      <c r="ER14" s="47">
        <f t="shared" si="120"/>
        <v>15</v>
      </c>
      <c r="ES14" s="67">
        <f t="shared" si="121"/>
        <v>53.997</v>
      </c>
      <c r="ET14" s="68">
        <f t="shared" si="122"/>
        <v>3.6</v>
      </c>
      <c r="EU14" s="47">
        <f t="shared" si="123"/>
        <v>0</v>
      </c>
      <c r="EV14" s="47" t="str">
        <f t="shared" si="124"/>
        <v>B+</v>
      </c>
      <c r="EW14" s="48" t="str">
        <f t="shared" si="125"/>
        <v>B+</v>
      </c>
      <c r="EX14" s="69"/>
      <c r="EY14" s="70"/>
      <c r="EZ14" s="71"/>
      <c r="FA14" s="52"/>
    </row>
    <row r="15" spans="1:158" ht="50.1" customHeight="1">
      <c r="A15" s="53">
        <v>40</v>
      </c>
      <c r="B15" s="254" t="s">
        <v>16</v>
      </c>
      <c r="C15" s="138">
        <v>17205335</v>
      </c>
      <c r="D15" s="263" t="s">
        <v>356</v>
      </c>
      <c r="E15" s="57"/>
      <c r="F15" s="310">
        <v>90</v>
      </c>
      <c r="G15" s="311">
        <f t="shared" si="0"/>
        <v>0</v>
      </c>
      <c r="H15" s="311">
        <f t="shared" si="1"/>
        <v>4</v>
      </c>
      <c r="I15" s="312">
        <f t="shared" si="2"/>
        <v>4</v>
      </c>
      <c r="J15" s="311">
        <f t="shared" si="3"/>
        <v>0</v>
      </c>
      <c r="K15" s="311" t="str">
        <f t="shared" si="4"/>
        <v>A</v>
      </c>
      <c r="L15" s="313" t="str">
        <f t="shared" si="5"/>
        <v>A</v>
      </c>
      <c r="M15" s="310">
        <v>94</v>
      </c>
      <c r="N15" s="311">
        <f t="shared" si="6"/>
        <v>0</v>
      </c>
      <c r="O15" s="311">
        <f t="shared" si="7"/>
        <v>4</v>
      </c>
      <c r="P15" s="312">
        <f t="shared" si="8"/>
        <v>4</v>
      </c>
      <c r="Q15" s="311">
        <f t="shared" si="9"/>
        <v>0</v>
      </c>
      <c r="R15" s="311" t="str">
        <f t="shared" si="10"/>
        <v>A</v>
      </c>
      <c r="S15" s="313" t="str">
        <f t="shared" si="11"/>
        <v>A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310">
        <v>82</v>
      </c>
      <c r="AB15" s="311">
        <f t="shared" si="18"/>
        <v>0</v>
      </c>
      <c r="AC15" s="311">
        <f t="shared" si="19"/>
        <v>3.3330000000000002</v>
      </c>
      <c r="AD15" s="312">
        <f t="shared" si="20"/>
        <v>3.3330000000000002</v>
      </c>
      <c r="AE15" s="311">
        <f t="shared" si="21"/>
        <v>0</v>
      </c>
      <c r="AF15" s="311" t="str">
        <f t="shared" si="22"/>
        <v>B+</v>
      </c>
      <c r="AG15" s="313" t="str">
        <f t="shared" si="23"/>
        <v>B+</v>
      </c>
      <c r="AH15" s="310">
        <v>76</v>
      </c>
      <c r="AI15" s="311">
        <f t="shared" si="24"/>
        <v>0</v>
      </c>
      <c r="AJ15" s="311">
        <f t="shared" si="25"/>
        <v>3</v>
      </c>
      <c r="AK15" s="312">
        <f t="shared" si="26"/>
        <v>3</v>
      </c>
      <c r="AL15" s="311">
        <f t="shared" si="27"/>
        <v>0</v>
      </c>
      <c r="AM15" s="311" t="str">
        <f t="shared" si="28"/>
        <v>B</v>
      </c>
      <c r="AN15" s="313" t="str">
        <f t="shared" si="29"/>
        <v>B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310">
        <v>90</v>
      </c>
      <c r="BK15" s="311">
        <f t="shared" si="48"/>
        <v>0</v>
      </c>
      <c r="BL15" s="311">
        <f t="shared" si="49"/>
        <v>4</v>
      </c>
      <c r="BM15" s="312">
        <f t="shared" si="50"/>
        <v>4</v>
      </c>
      <c r="BN15" s="311">
        <f t="shared" si="51"/>
        <v>0</v>
      </c>
      <c r="BO15" s="311" t="str">
        <f t="shared" si="52"/>
        <v>A</v>
      </c>
      <c r="BP15" s="313" t="str">
        <f t="shared" si="53"/>
        <v>A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18.332999999999998</v>
      </c>
      <c r="ER15" s="47">
        <f t="shared" si="120"/>
        <v>15</v>
      </c>
      <c r="ES15" s="67">
        <f t="shared" si="121"/>
        <v>54.999000000000002</v>
      </c>
      <c r="ET15" s="68">
        <f t="shared" si="122"/>
        <v>3.6669999999999998</v>
      </c>
      <c r="EU15" s="47">
        <f t="shared" si="123"/>
        <v>0</v>
      </c>
      <c r="EV15" s="47" t="str">
        <f t="shared" si="124"/>
        <v>A-</v>
      </c>
      <c r="EW15" s="48" t="str">
        <f t="shared" si="125"/>
        <v>A-</v>
      </c>
      <c r="EX15" s="69"/>
      <c r="EY15" s="70"/>
      <c r="EZ15" s="71"/>
      <c r="FA15" s="52"/>
    </row>
    <row r="16" spans="1:158" ht="50.1" customHeight="1">
      <c r="A16" s="53">
        <v>41</v>
      </c>
      <c r="B16" s="254" t="s">
        <v>16</v>
      </c>
      <c r="C16" s="138">
        <v>17205337</v>
      </c>
      <c r="D16" s="263" t="s">
        <v>357</v>
      </c>
      <c r="E16" s="57"/>
      <c r="F16" s="310">
        <v>80</v>
      </c>
      <c r="G16" s="311">
        <f t="shared" si="0"/>
        <v>0</v>
      </c>
      <c r="H16" s="311">
        <f t="shared" si="1"/>
        <v>3.3330000000000002</v>
      </c>
      <c r="I16" s="312">
        <f t="shared" si="2"/>
        <v>3.3330000000000002</v>
      </c>
      <c r="J16" s="311">
        <f t="shared" si="3"/>
        <v>0</v>
      </c>
      <c r="K16" s="311" t="str">
        <f t="shared" si="4"/>
        <v>B+</v>
      </c>
      <c r="L16" s="313" t="str">
        <f t="shared" si="5"/>
        <v>B+</v>
      </c>
      <c r="M16" s="310">
        <v>87</v>
      </c>
      <c r="N16" s="311">
        <f t="shared" si="6"/>
        <v>0</v>
      </c>
      <c r="O16" s="311">
        <f t="shared" si="7"/>
        <v>3.6659999999999999</v>
      </c>
      <c r="P16" s="312">
        <f t="shared" si="8"/>
        <v>3.6659999999999999</v>
      </c>
      <c r="Q16" s="311">
        <f t="shared" si="9"/>
        <v>0</v>
      </c>
      <c r="R16" s="311" t="str">
        <f t="shared" si="10"/>
        <v>A-</v>
      </c>
      <c r="S16" s="313" t="str">
        <f t="shared" si="11"/>
        <v>A-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310">
        <v>72</v>
      </c>
      <c r="AB16" s="311">
        <f t="shared" si="18"/>
        <v>0</v>
      </c>
      <c r="AC16" s="311">
        <f t="shared" si="19"/>
        <v>2.6659999999999999</v>
      </c>
      <c r="AD16" s="312">
        <f t="shared" si="20"/>
        <v>2.6659999999999999</v>
      </c>
      <c r="AE16" s="311">
        <f t="shared" si="21"/>
        <v>0</v>
      </c>
      <c r="AF16" s="311" t="str">
        <f t="shared" si="22"/>
        <v>B-</v>
      </c>
      <c r="AG16" s="313" t="str">
        <f t="shared" si="23"/>
        <v>B-</v>
      </c>
      <c r="AH16" s="310">
        <v>78</v>
      </c>
      <c r="AI16" s="311">
        <f t="shared" si="24"/>
        <v>0</v>
      </c>
      <c r="AJ16" s="311">
        <f t="shared" si="25"/>
        <v>3</v>
      </c>
      <c r="AK16" s="312">
        <f t="shared" si="26"/>
        <v>3</v>
      </c>
      <c r="AL16" s="311">
        <f t="shared" si="27"/>
        <v>0</v>
      </c>
      <c r="AM16" s="311" t="str">
        <f t="shared" si="28"/>
        <v>B</v>
      </c>
      <c r="AN16" s="313" t="str">
        <f t="shared" si="29"/>
        <v>B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310">
        <v>76</v>
      </c>
      <c r="BK16" s="311">
        <f t="shared" si="48"/>
        <v>0</v>
      </c>
      <c r="BL16" s="311">
        <f t="shared" si="49"/>
        <v>3</v>
      </c>
      <c r="BM16" s="312">
        <f t="shared" si="50"/>
        <v>3</v>
      </c>
      <c r="BN16" s="311">
        <f t="shared" si="51"/>
        <v>0</v>
      </c>
      <c r="BO16" s="311" t="str">
        <f t="shared" si="52"/>
        <v>B</v>
      </c>
      <c r="BP16" s="313" t="str">
        <f t="shared" si="53"/>
        <v>B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15.665000000000001</v>
      </c>
      <c r="ER16" s="47">
        <f t="shared" si="120"/>
        <v>15</v>
      </c>
      <c r="ES16" s="67">
        <f t="shared" si="121"/>
        <v>46.994999999999997</v>
      </c>
      <c r="ET16" s="68">
        <f t="shared" si="122"/>
        <v>3.133</v>
      </c>
      <c r="EU16" s="47">
        <f t="shared" si="123"/>
        <v>0</v>
      </c>
      <c r="EV16" s="47" t="str">
        <f t="shared" si="124"/>
        <v>B</v>
      </c>
      <c r="EW16" s="48" t="str">
        <f t="shared" si="125"/>
        <v>B</v>
      </c>
      <c r="EX16" s="69"/>
      <c r="EY16" s="70"/>
      <c r="EZ16" s="71"/>
      <c r="FA16" s="52"/>
    </row>
    <row r="17" spans="1:157" ht="50.1" customHeight="1">
      <c r="A17" s="53">
        <v>42</v>
      </c>
      <c r="B17" s="254" t="s">
        <v>16</v>
      </c>
      <c r="C17" s="138">
        <v>17205338</v>
      </c>
      <c r="D17" s="264" t="s">
        <v>358</v>
      </c>
      <c r="E17" s="57"/>
      <c r="F17" s="310">
        <v>81</v>
      </c>
      <c r="G17" s="311">
        <f t="shared" si="0"/>
        <v>0</v>
      </c>
      <c r="H17" s="311">
        <f t="shared" si="1"/>
        <v>3.3330000000000002</v>
      </c>
      <c r="I17" s="312">
        <f t="shared" si="2"/>
        <v>3.3330000000000002</v>
      </c>
      <c r="J17" s="311">
        <f t="shared" si="3"/>
        <v>0</v>
      </c>
      <c r="K17" s="311" t="str">
        <f t="shared" si="4"/>
        <v>B+</v>
      </c>
      <c r="L17" s="313" t="str">
        <f t="shared" si="5"/>
        <v>B+</v>
      </c>
      <c r="M17" s="310">
        <v>96</v>
      </c>
      <c r="N17" s="311">
        <f t="shared" si="6"/>
        <v>0</v>
      </c>
      <c r="O17" s="311">
        <f t="shared" si="7"/>
        <v>4</v>
      </c>
      <c r="P17" s="312">
        <f t="shared" si="8"/>
        <v>4</v>
      </c>
      <c r="Q17" s="311">
        <f t="shared" si="9"/>
        <v>0</v>
      </c>
      <c r="R17" s="311" t="str">
        <f t="shared" si="10"/>
        <v>A</v>
      </c>
      <c r="S17" s="313" t="str">
        <f t="shared" si="11"/>
        <v>A</v>
      </c>
      <c r="T17" s="310">
        <v>82</v>
      </c>
      <c r="U17" s="311">
        <f t="shared" si="12"/>
        <v>0</v>
      </c>
      <c r="V17" s="311">
        <f t="shared" si="13"/>
        <v>3.3330000000000002</v>
      </c>
      <c r="W17" s="312">
        <f t="shared" si="14"/>
        <v>3.3330000000000002</v>
      </c>
      <c r="X17" s="311">
        <f t="shared" si="15"/>
        <v>0</v>
      </c>
      <c r="Y17" s="311" t="str">
        <f t="shared" si="16"/>
        <v>B+</v>
      </c>
      <c r="Z17" s="313" t="str">
        <f t="shared" si="17"/>
        <v>B+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310">
        <v>84</v>
      </c>
      <c r="AI17" s="311">
        <f t="shared" si="24"/>
        <v>0</v>
      </c>
      <c r="AJ17" s="311">
        <f t="shared" si="25"/>
        <v>3.3330000000000002</v>
      </c>
      <c r="AK17" s="312">
        <f t="shared" si="26"/>
        <v>3.3330000000000002</v>
      </c>
      <c r="AL17" s="311">
        <f t="shared" si="27"/>
        <v>0</v>
      </c>
      <c r="AM17" s="311" t="str">
        <f t="shared" si="28"/>
        <v>B+</v>
      </c>
      <c r="AN17" s="313" t="str">
        <f t="shared" si="29"/>
        <v>B+</v>
      </c>
      <c r="AO17" s="310">
        <v>76</v>
      </c>
      <c r="AP17" s="311">
        <f t="shared" si="30"/>
        <v>0</v>
      </c>
      <c r="AQ17" s="311">
        <f t="shared" si="31"/>
        <v>3</v>
      </c>
      <c r="AR17" s="312">
        <f t="shared" si="32"/>
        <v>3</v>
      </c>
      <c r="AS17" s="311">
        <f t="shared" si="33"/>
        <v>0</v>
      </c>
      <c r="AT17" s="311" t="str">
        <f t="shared" si="34"/>
        <v>B</v>
      </c>
      <c r="AU17" s="313" t="str">
        <f t="shared" si="35"/>
        <v>B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16.999000000000002</v>
      </c>
      <c r="ER17" s="47">
        <f t="shared" si="120"/>
        <v>15</v>
      </c>
      <c r="ES17" s="67">
        <f t="shared" si="121"/>
        <v>50.997000000000007</v>
      </c>
      <c r="ET17" s="68">
        <f t="shared" si="122"/>
        <v>3.4</v>
      </c>
      <c r="EU17" s="47">
        <f t="shared" si="123"/>
        <v>0</v>
      </c>
      <c r="EV17" s="47" t="str">
        <f t="shared" si="124"/>
        <v>B+</v>
      </c>
      <c r="EW17" s="48" t="str">
        <f t="shared" si="125"/>
        <v>B+</v>
      </c>
      <c r="EX17" s="69"/>
      <c r="EY17" s="70"/>
      <c r="EZ17" s="71"/>
      <c r="FA17" s="52"/>
    </row>
    <row r="18" spans="1:157" ht="50.1" customHeight="1" thickBot="1">
      <c r="A18" s="53">
        <v>43</v>
      </c>
      <c r="B18" s="220" t="s">
        <v>53</v>
      </c>
      <c r="C18" s="221">
        <v>17105413</v>
      </c>
      <c r="D18" s="265" t="s">
        <v>359</v>
      </c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310">
        <v>80</v>
      </c>
      <c r="U18" s="311">
        <f t="shared" si="12"/>
        <v>0</v>
      </c>
      <c r="V18" s="311">
        <f t="shared" si="13"/>
        <v>3.3330000000000002</v>
      </c>
      <c r="W18" s="312">
        <f t="shared" si="14"/>
        <v>3.3330000000000002</v>
      </c>
      <c r="X18" s="311">
        <f t="shared" si="15"/>
        <v>0</v>
      </c>
      <c r="Y18" s="311" t="str">
        <f t="shared" si="16"/>
        <v>B+</v>
      </c>
      <c r="Z18" s="313" t="str">
        <f t="shared" si="17"/>
        <v>B+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10">
        <v>67</v>
      </c>
      <c r="AP18" s="311">
        <f t="shared" si="30"/>
        <v>2.3330000000000002</v>
      </c>
      <c r="AQ18" s="311">
        <f t="shared" si="31"/>
        <v>0</v>
      </c>
      <c r="AR18" s="312">
        <f t="shared" si="32"/>
        <v>2.3330000000000002</v>
      </c>
      <c r="AS18" s="311" t="str">
        <f t="shared" si="33"/>
        <v>C+</v>
      </c>
      <c r="AT18" s="311">
        <f t="shared" si="34"/>
        <v>0</v>
      </c>
      <c r="AU18" s="313" t="str">
        <f t="shared" si="35"/>
        <v>C+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310">
        <v>60</v>
      </c>
      <c r="CF18" s="311">
        <f t="shared" si="66"/>
        <v>2</v>
      </c>
      <c r="CG18" s="311">
        <f t="shared" si="67"/>
        <v>0</v>
      </c>
      <c r="CH18" s="312">
        <f t="shared" si="68"/>
        <v>2</v>
      </c>
      <c r="CI18" s="311" t="str">
        <f t="shared" si="69"/>
        <v>C</v>
      </c>
      <c r="CJ18" s="311">
        <f t="shared" si="70"/>
        <v>0</v>
      </c>
      <c r="CK18" s="313" t="str">
        <f t="shared" si="71"/>
        <v>C</v>
      </c>
      <c r="CL18" s="310">
        <v>75</v>
      </c>
      <c r="CM18" s="311">
        <f t="shared" si="72"/>
        <v>0</v>
      </c>
      <c r="CN18" s="311">
        <f t="shared" si="73"/>
        <v>3</v>
      </c>
      <c r="CO18" s="312">
        <f t="shared" si="74"/>
        <v>3</v>
      </c>
      <c r="CP18" s="311">
        <f t="shared" si="75"/>
        <v>0</v>
      </c>
      <c r="CQ18" s="311" t="str">
        <f t="shared" si="76"/>
        <v>B</v>
      </c>
      <c r="CR18" s="313" t="str">
        <f t="shared" si="77"/>
        <v>B</v>
      </c>
      <c r="CS18" s="310">
        <v>85</v>
      </c>
      <c r="CT18" s="311">
        <f t="shared" si="78"/>
        <v>0</v>
      </c>
      <c r="CU18" s="311">
        <f t="shared" si="79"/>
        <v>3.6659999999999999</v>
      </c>
      <c r="CV18" s="312">
        <f t="shared" si="80"/>
        <v>3.6659999999999999</v>
      </c>
      <c r="CW18" s="311">
        <f t="shared" si="81"/>
        <v>0</v>
      </c>
      <c r="CX18" s="311" t="str">
        <f t="shared" si="82"/>
        <v>A-</v>
      </c>
      <c r="CY18" s="313" t="str">
        <f t="shared" si="83"/>
        <v>A-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14.332000000000001</v>
      </c>
      <c r="ER18" s="47">
        <f t="shared" si="120"/>
        <v>15</v>
      </c>
      <c r="ES18" s="67">
        <f t="shared" si="121"/>
        <v>42.996000000000002</v>
      </c>
      <c r="ET18" s="68">
        <f t="shared" si="122"/>
        <v>2.8660000000000001</v>
      </c>
      <c r="EU18" s="47">
        <f t="shared" si="123"/>
        <v>0</v>
      </c>
      <c r="EV18" s="47" t="str">
        <f t="shared" si="124"/>
        <v>B-</v>
      </c>
      <c r="EW18" s="48" t="str">
        <f t="shared" si="125"/>
        <v>B-</v>
      </c>
      <c r="EX18" s="69"/>
      <c r="EY18" s="70"/>
      <c r="EZ18" s="71"/>
      <c r="FA18" s="52"/>
    </row>
    <row r="19" spans="1:157" ht="50.1" hidden="1" customHeight="1">
      <c r="A19" s="53"/>
      <c r="B19" s="54"/>
      <c r="C19" s="55"/>
      <c r="D19" s="56"/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0</v>
      </c>
      <c r="ES19" s="67">
        <f t="shared" si="121"/>
        <v>0</v>
      </c>
      <c r="ET19" s="68">
        <f t="shared" si="122"/>
        <v>0</v>
      </c>
      <c r="EU19" s="47">
        <f t="shared" si="123"/>
        <v>0</v>
      </c>
      <c r="EV19" s="47">
        <f t="shared" si="124"/>
        <v>0</v>
      </c>
      <c r="EW19" s="48">
        <f t="shared" si="125"/>
        <v>0</v>
      </c>
      <c r="EX19" s="69"/>
      <c r="EY19" s="70"/>
      <c r="EZ19" s="71"/>
      <c r="FA19" s="52"/>
    </row>
    <row r="20" spans="1:157" ht="50.1" hidden="1" customHeight="1">
      <c r="A20" s="53"/>
      <c r="B20" s="54"/>
      <c r="C20" s="55"/>
      <c r="D20" s="56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FB26"/>
  <sheetViews>
    <sheetView showZeros="0" rightToLeft="1" view="pageBreakPreview" topLeftCell="C5" zoomScale="35" zoomScaleNormal="50" zoomScaleSheetLayoutView="35" workbookViewId="0">
      <pane xSplit="6465" ySplit="5250" topLeftCell="F18" activePane="bottomRight"/>
      <selection pane="topRight" activeCell="W4" sqref="W4:W5"/>
      <selection pane="bottomLeft" activeCell="E21" sqref="E21"/>
      <selection pane="bottomRight" activeCell="M20" sqref="M20"/>
    </sheetView>
  </sheetViews>
  <sheetFormatPr defaultRowHeight="24.75"/>
  <cols>
    <col min="1" max="1" width="9.28515625" style="2" customWidth="1"/>
    <col min="2" max="2" width="12.140625" style="2" customWidth="1"/>
    <col min="3" max="3" width="38.5703125" style="91" customWidth="1"/>
    <col min="4" max="4" width="84.85546875" style="91" customWidth="1"/>
    <col min="5" max="5" width="25.85546875" style="91" customWidth="1"/>
    <col min="6" max="6" width="7.42578125" style="91" customWidth="1"/>
    <col min="7" max="8" width="5.5703125" style="91" hidden="1" customWidth="1"/>
    <col min="9" max="9" width="7.42578125" style="91" customWidth="1"/>
    <col min="10" max="11" width="5.5703125" style="91" hidden="1" customWidth="1"/>
    <col min="12" max="13" width="7.42578125" style="91" customWidth="1"/>
    <col min="14" max="15" width="5.5703125" style="91" hidden="1" customWidth="1"/>
    <col min="16" max="16" width="7.42578125" style="91" customWidth="1"/>
    <col min="17" max="18" width="5.5703125" style="91" hidden="1" customWidth="1"/>
    <col min="19" max="20" width="7.42578125" style="91" customWidth="1"/>
    <col min="21" max="22" width="5.5703125" style="91" hidden="1" customWidth="1"/>
    <col min="23" max="23" width="7.42578125" style="91" customWidth="1"/>
    <col min="24" max="25" width="5.5703125" style="91" hidden="1" customWidth="1"/>
    <col min="26" max="27" width="7.42578125" style="91" customWidth="1"/>
    <col min="28" max="29" width="5.5703125" style="91" hidden="1" customWidth="1"/>
    <col min="30" max="30" width="7.42578125" style="91" customWidth="1"/>
    <col min="31" max="32" width="5.5703125" style="91" hidden="1" customWidth="1"/>
    <col min="33" max="34" width="7.42578125" style="91" customWidth="1"/>
    <col min="35" max="36" width="5.5703125" style="91" hidden="1" customWidth="1"/>
    <col min="37" max="37" width="7.42578125" style="91" customWidth="1"/>
    <col min="38" max="39" width="5.5703125" style="91" hidden="1" customWidth="1"/>
    <col min="40" max="41" width="7.42578125" style="91" customWidth="1"/>
    <col min="42" max="43" width="5.5703125" style="91" hidden="1" customWidth="1"/>
    <col min="44" max="44" width="7.42578125" style="91" customWidth="1"/>
    <col min="45" max="46" width="5.5703125" style="91" hidden="1" customWidth="1"/>
    <col min="47" max="48" width="7.42578125" style="91" customWidth="1"/>
    <col min="49" max="50" width="5.5703125" style="91" hidden="1" customWidth="1"/>
    <col min="51" max="51" width="7.42578125" style="91" customWidth="1"/>
    <col min="52" max="53" width="5.5703125" style="91" hidden="1" customWidth="1"/>
    <col min="54" max="55" width="7.42578125" style="91" customWidth="1"/>
    <col min="56" max="57" width="5.5703125" style="91" hidden="1" customWidth="1"/>
    <col min="58" max="58" width="7.42578125" style="91" customWidth="1"/>
    <col min="59" max="60" width="5.5703125" style="91" hidden="1" customWidth="1"/>
    <col min="61" max="62" width="7.42578125" style="91" customWidth="1"/>
    <col min="63" max="63" width="5.5703125" style="91" hidden="1" customWidth="1"/>
    <col min="64" max="64" width="0.42578125" style="91" customWidth="1"/>
    <col min="65" max="65" width="7.42578125" style="91" customWidth="1"/>
    <col min="66" max="67" width="5.5703125" style="91" hidden="1" customWidth="1"/>
    <col min="68" max="69" width="7.42578125" style="91" customWidth="1"/>
    <col min="70" max="71" width="5.5703125" style="91" hidden="1" customWidth="1"/>
    <col min="72" max="72" width="7.42578125" style="91" customWidth="1"/>
    <col min="73" max="73" width="5.85546875" style="91" hidden="1" customWidth="1"/>
    <col min="74" max="74" width="5.5703125" style="91" hidden="1" customWidth="1"/>
    <col min="75" max="75" width="7.42578125" style="91" customWidth="1"/>
    <col min="76" max="76" width="7.42578125" style="92" customWidth="1"/>
    <col min="77" max="78" width="5.5703125" style="92" hidden="1" customWidth="1"/>
    <col min="79" max="79" width="7.42578125" style="92" customWidth="1"/>
    <col min="80" max="81" width="5.5703125" style="92" hidden="1" customWidth="1"/>
    <col min="82" max="83" width="7.42578125" style="92" customWidth="1"/>
    <col min="84" max="85" width="5.5703125" style="92" hidden="1" customWidth="1"/>
    <col min="86" max="86" width="7.42578125" style="92" customWidth="1"/>
    <col min="87" max="88" width="5.5703125" style="92" hidden="1" customWidth="1"/>
    <col min="89" max="90" width="7.42578125" style="92" customWidth="1"/>
    <col min="91" max="91" width="6.140625" style="92" hidden="1" customWidth="1"/>
    <col min="92" max="92" width="5.5703125" style="92" hidden="1" customWidth="1"/>
    <col min="93" max="93" width="7.42578125" style="92" customWidth="1"/>
    <col min="94" max="95" width="5.5703125" style="92" hidden="1" customWidth="1"/>
    <col min="96" max="97" width="7.42578125" style="92" customWidth="1"/>
    <col min="98" max="99" width="5.5703125" style="92" hidden="1" customWidth="1"/>
    <col min="100" max="100" width="7.42578125" style="92" customWidth="1"/>
    <col min="101" max="102" width="5.5703125" style="92" hidden="1" customWidth="1"/>
    <col min="103" max="103" width="7.42578125" style="92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7.5703125" style="92" customWidth="1"/>
    <col min="148" max="149" width="5.5703125" style="92" hidden="1" customWidth="1"/>
    <col min="150" max="150" width="17.5703125" style="92" customWidth="1"/>
    <col min="151" max="152" width="5.5703125" style="92" hidden="1" customWidth="1"/>
    <col min="153" max="153" width="17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527">
        <v>1206701</v>
      </c>
      <c r="G2" s="528"/>
      <c r="H2" s="528"/>
      <c r="I2" s="528"/>
      <c r="J2" s="528"/>
      <c r="K2" s="528"/>
      <c r="L2" s="529"/>
      <c r="M2" s="527">
        <v>1206702</v>
      </c>
      <c r="N2" s="528"/>
      <c r="O2" s="528"/>
      <c r="P2" s="528"/>
      <c r="Q2" s="528"/>
      <c r="R2" s="528"/>
      <c r="S2" s="529"/>
      <c r="T2" s="527">
        <v>1206703</v>
      </c>
      <c r="U2" s="528"/>
      <c r="V2" s="528"/>
      <c r="W2" s="528"/>
      <c r="X2" s="528"/>
      <c r="Y2" s="528"/>
      <c r="Z2" s="529"/>
      <c r="AA2" s="527">
        <v>1206704</v>
      </c>
      <c r="AB2" s="528"/>
      <c r="AC2" s="528"/>
      <c r="AD2" s="528"/>
      <c r="AE2" s="528"/>
      <c r="AF2" s="528"/>
      <c r="AG2" s="529"/>
      <c r="AH2" s="527">
        <v>1206705</v>
      </c>
      <c r="AI2" s="528"/>
      <c r="AJ2" s="528"/>
      <c r="AK2" s="528"/>
      <c r="AL2" s="528"/>
      <c r="AM2" s="528"/>
      <c r="AN2" s="529"/>
      <c r="AO2" s="527">
        <v>1206706</v>
      </c>
      <c r="AP2" s="528"/>
      <c r="AQ2" s="528"/>
      <c r="AR2" s="528"/>
      <c r="AS2" s="528"/>
      <c r="AT2" s="528"/>
      <c r="AU2" s="529"/>
      <c r="AV2" s="527">
        <v>1206751</v>
      </c>
      <c r="AW2" s="528"/>
      <c r="AX2" s="528"/>
      <c r="AY2" s="528"/>
      <c r="AZ2" s="528"/>
      <c r="BA2" s="528"/>
      <c r="BB2" s="529"/>
      <c r="BC2" s="527">
        <v>1206752</v>
      </c>
      <c r="BD2" s="528"/>
      <c r="BE2" s="528"/>
      <c r="BF2" s="528"/>
      <c r="BG2" s="528"/>
      <c r="BH2" s="528"/>
      <c r="BI2" s="529"/>
      <c r="BJ2" s="527">
        <v>1206753</v>
      </c>
      <c r="BK2" s="528"/>
      <c r="BL2" s="528"/>
      <c r="BM2" s="528"/>
      <c r="BN2" s="528"/>
      <c r="BO2" s="528"/>
      <c r="BP2" s="529"/>
      <c r="BQ2" s="527">
        <v>1206754</v>
      </c>
      <c r="BR2" s="528"/>
      <c r="BS2" s="528"/>
      <c r="BT2" s="528"/>
      <c r="BU2" s="528"/>
      <c r="BV2" s="528"/>
      <c r="BW2" s="529"/>
      <c r="BX2" s="527">
        <v>1206755</v>
      </c>
      <c r="BY2" s="528"/>
      <c r="BZ2" s="528"/>
      <c r="CA2" s="528"/>
      <c r="CB2" s="528"/>
      <c r="CC2" s="528"/>
      <c r="CD2" s="529"/>
      <c r="CE2" s="527">
        <v>1206756</v>
      </c>
      <c r="CF2" s="528"/>
      <c r="CG2" s="528"/>
      <c r="CH2" s="528"/>
      <c r="CI2" s="528"/>
      <c r="CJ2" s="528"/>
      <c r="CK2" s="529"/>
      <c r="CL2" s="527">
        <v>1201753</v>
      </c>
      <c r="CM2" s="528"/>
      <c r="CN2" s="528"/>
      <c r="CO2" s="528"/>
      <c r="CP2" s="528"/>
      <c r="CQ2" s="528"/>
      <c r="CR2" s="529"/>
      <c r="CS2" s="527">
        <v>1202754</v>
      </c>
      <c r="CT2" s="528"/>
      <c r="CU2" s="528"/>
      <c r="CV2" s="528"/>
      <c r="CW2" s="528"/>
      <c r="CX2" s="528"/>
      <c r="CY2" s="529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394" t="s">
        <v>5</v>
      </c>
      <c r="ER2" s="395"/>
      <c r="ES2" s="395"/>
      <c r="ET2" s="395"/>
      <c r="EU2" s="395"/>
      <c r="EV2" s="395"/>
      <c r="EW2" s="396"/>
      <c r="EX2" s="400"/>
      <c r="EY2" s="403"/>
      <c r="EZ2" s="384"/>
      <c r="FA2" s="387"/>
    </row>
    <row r="3" spans="1:158" ht="142.5" customHeight="1" thickTop="1" thickBot="1">
      <c r="A3" s="434"/>
      <c r="B3" s="437"/>
      <c r="C3" s="440"/>
      <c r="D3" s="432" t="s">
        <v>6</v>
      </c>
      <c r="E3" s="443"/>
      <c r="F3" s="511" t="s">
        <v>378</v>
      </c>
      <c r="G3" s="512"/>
      <c r="H3" s="512"/>
      <c r="I3" s="512"/>
      <c r="J3" s="512"/>
      <c r="K3" s="512"/>
      <c r="L3" s="513"/>
      <c r="M3" s="511" t="s">
        <v>379</v>
      </c>
      <c r="N3" s="512"/>
      <c r="O3" s="512"/>
      <c r="P3" s="512"/>
      <c r="Q3" s="512"/>
      <c r="R3" s="512"/>
      <c r="S3" s="513"/>
      <c r="T3" s="535" t="s">
        <v>436</v>
      </c>
      <c r="U3" s="536"/>
      <c r="V3" s="536"/>
      <c r="W3" s="536"/>
      <c r="X3" s="536"/>
      <c r="Y3" s="536"/>
      <c r="Z3" s="537"/>
      <c r="AA3" s="535" t="s">
        <v>437</v>
      </c>
      <c r="AB3" s="536"/>
      <c r="AC3" s="536"/>
      <c r="AD3" s="536"/>
      <c r="AE3" s="536"/>
      <c r="AF3" s="536"/>
      <c r="AG3" s="537"/>
      <c r="AH3" s="535" t="s">
        <v>438</v>
      </c>
      <c r="AI3" s="536"/>
      <c r="AJ3" s="536"/>
      <c r="AK3" s="536"/>
      <c r="AL3" s="536"/>
      <c r="AM3" s="536"/>
      <c r="AN3" s="537"/>
      <c r="AO3" s="535" t="s">
        <v>439</v>
      </c>
      <c r="AP3" s="536"/>
      <c r="AQ3" s="536"/>
      <c r="AR3" s="536"/>
      <c r="AS3" s="536"/>
      <c r="AT3" s="536"/>
      <c r="AU3" s="537"/>
      <c r="AV3" s="535" t="s">
        <v>404</v>
      </c>
      <c r="AW3" s="536"/>
      <c r="AX3" s="536"/>
      <c r="AY3" s="536"/>
      <c r="AZ3" s="536"/>
      <c r="BA3" s="536"/>
      <c r="BB3" s="537"/>
      <c r="BC3" s="535" t="s">
        <v>440</v>
      </c>
      <c r="BD3" s="536"/>
      <c r="BE3" s="536"/>
      <c r="BF3" s="536"/>
      <c r="BG3" s="536"/>
      <c r="BH3" s="536"/>
      <c r="BI3" s="537"/>
      <c r="BJ3" s="535" t="s">
        <v>441</v>
      </c>
      <c r="BK3" s="536"/>
      <c r="BL3" s="536"/>
      <c r="BM3" s="536"/>
      <c r="BN3" s="536"/>
      <c r="BO3" s="536"/>
      <c r="BP3" s="537"/>
      <c r="BQ3" s="535" t="s">
        <v>442</v>
      </c>
      <c r="BR3" s="536"/>
      <c r="BS3" s="536"/>
      <c r="BT3" s="536"/>
      <c r="BU3" s="536"/>
      <c r="BV3" s="536"/>
      <c r="BW3" s="537"/>
      <c r="BX3" s="535" t="s">
        <v>443</v>
      </c>
      <c r="BY3" s="536"/>
      <c r="BZ3" s="536"/>
      <c r="CA3" s="536"/>
      <c r="CB3" s="536"/>
      <c r="CC3" s="536"/>
      <c r="CD3" s="537"/>
      <c r="CE3" s="535" t="s">
        <v>444</v>
      </c>
      <c r="CF3" s="536"/>
      <c r="CG3" s="536"/>
      <c r="CH3" s="536"/>
      <c r="CI3" s="536"/>
      <c r="CJ3" s="536"/>
      <c r="CK3" s="537"/>
      <c r="CL3" s="535" t="s">
        <v>385</v>
      </c>
      <c r="CM3" s="536"/>
      <c r="CN3" s="536"/>
      <c r="CO3" s="536"/>
      <c r="CP3" s="536"/>
      <c r="CQ3" s="536"/>
      <c r="CR3" s="537"/>
      <c r="CS3" s="535" t="s">
        <v>398</v>
      </c>
      <c r="CT3" s="536"/>
      <c r="CU3" s="536"/>
      <c r="CV3" s="536"/>
      <c r="CW3" s="536"/>
      <c r="CX3" s="536"/>
      <c r="CY3" s="537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397"/>
      <c r="ER3" s="398"/>
      <c r="ES3" s="398"/>
      <c r="ET3" s="398"/>
      <c r="EU3" s="398"/>
      <c r="EV3" s="398"/>
      <c r="EW3" s="399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286" t="s">
        <v>7</v>
      </c>
      <c r="G4" s="94"/>
      <c r="H4" s="95"/>
      <c r="I4" s="530" t="s">
        <v>8</v>
      </c>
      <c r="J4" s="130"/>
      <c r="K4" s="131"/>
      <c r="L4" s="532" t="s">
        <v>9</v>
      </c>
      <c r="M4" s="107" t="s">
        <v>7</v>
      </c>
      <c r="N4" s="14"/>
      <c r="O4" s="14"/>
      <c r="P4" s="530" t="s">
        <v>8</v>
      </c>
      <c r="Q4" s="132"/>
      <c r="R4" s="132"/>
      <c r="S4" s="532" t="s">
        <v>9</v>
      </c>
      <c r="T4" s="107" t="s">
        <v>7</v>
      </c>
      <c r="U4" s="14"/>
      <c r="V4" s="14"/>
      <c r="W4" s="530" t="s">
        <v>8</v>
      </c>
      <c r="X4" s="132"/>
      <c r="Y4" s="132"/>
      <c r="Z4" s="532" t="s">
        <v>9</v>
      </c>
      <c r="AA4" s="107" t="s">
        <v>7</v>
      </c>
      <c r="AB4" s="14"/>
      <c r="AC4" s="14"/>
      <c r="AD4" s="530" t="s">
        <v>8</v>
      </c>
      <c r="AE4" s="132"/>
      <c r="AF4" s="132"/>
      <c r="AG4" s="532" t="s">
        <v>9</v>
      </c>
      <c r="AH4" s="107" t="s">
        <v>7</v>
      </c>
      <c r="AI4" s="14"/>
      <c r="AJ4" s="14"/>
      <c r="AK4" s="530" t="s">
        <v>8</v>
      </c>
      <c r="AL4" s="132"/>
      <c r="AM4" s="132"/>
      <c r="AN4" s="532" t="s">
        <v>9</v>
      </c>
      <c r="AO4" s="107" t="s">
        <v>7</v>
      </c>
      <c r="AP4" s="14"/>
      <c r="AQ4" s="14"/>
      <c r="AR4" s="530" t="s">
        <v>8</v>
      </c>
      <c r="AS4" s="132"/>
      <c r="AT4" s="132"/>
      <c r="AU4" s="532" t="s">
        <v>9</v>
      </c>
      <c r="AV4" s="107" t="s">
        <v>7</v>
      </c>
      <c r="AW4" s="14"/>
      <c r="AX4" s="14"/>
      <c r="AY4" s="530" t="s">
        <v>8</v>
      </c>
      <c r="AZ4" s="132"/>
      <c r="BA4" s="132"/>
      <c r="BB4" s="532" t="s">
        <v>9</v>
      </c>
      <c r="BC4" s="107" t="s">
        <v>7</v>
      </c>
      <c r="BD4" s="14"/>
      <c r="BE4" s="14"/>
      <c r="BF4" s="530" t="s">
        <v>8</v>
      </c>
      <c r="BG4" s="132"/>
      <c r="BH4" s="132"/>
      <c r="BI4" s="532" t="s">
        <v>9</v>
      </c>
      <c r="BJ4" s="107" t="s">
        <v>7</v>
      </c>
      <c r="BK4" s="14"/>
      <c r="BL4" s="14"/>
      <c r="BM4" s="530" t="s">
        <v>8</v>
      </c>
      <c r="BN4" s="132"/>
      <c r="BO4" s="132"/>
      <c r="BP4" s="532" t="s">
        <v>9</v>
      </c>
      <c r="BQ4" s="107" t="s">
        <v>7</v>
      </c>
      <c r="BR4" s="14"/>
      <c r="BS4" s="14"/>
      <c r="BT4" s="530" t="s">
        <v>8</v>
      </c>
      <c r="BU4" s="132"/>
      <c r="BV4" s="132"/>
      <c r="BW4" s="532" t="s">
        <v>9</v>
      </c>
      <c r="BX4" s="107" t="s">
        <v>7</v>
      </c>
      <c r="BY4" s="14"/>
      <c r="BZ4" s="14"/>
      <c r="CA4" s="530" t="s">
        <v>8</v>
      </c>
      <c r="CB4" s="132"/>
      <c r="CC4" s="132"/>
      <c r="CD4" s="532" t="s">
        <v>9</v>
      </c>
      <c r="CE4" s="107" t="s">
        <v>7</v>
      </c>
      <c r="CF4" s="14"/>
      <c r="CG4" s="14"/>
      <c r="CH4" s="530" t="s">
        <v>8</v>
      </c>
      <c r="CI4" s="132"/>
      <c r="CJ4" s="132"/>
      <c r="CK4" s="532" t="s">
        <v>9</v>
      </c>
      <c r="CL4" s="107" t="s">
        <v>7</v>
      </c>
      <c r="CM4" s="14"/>
      <c r="CN4" s="14"/>
      <c r="CO4" s="530" t="s">
        <v>8</v>
      </c>
      <c r="CP4" s="132"/>
      <c r="CQ4" s="132"/>
      <c r="CR4" s="532" t="s">
        <v>9</v>
      </c>
      <c r="CS4" s="107" t="s">
        <v>7</v>
      </c>
      <c r="CT4" s="14"/>
      <c r="CU4" s="14"/>
      <c r="CV4" s="530" t="s">
        <v>8</v>
      </c>
      <c r="CW4" s="132"/>
      <c r="CX4" s="132"/>
      <c r="CY4" s="532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287">
        <v>100</v>
      </c>
      <c r="G5" s="99"/>
      <c r="H5" s="100"/>
      <c r="I5" s="531"/>
      <c r="J5" s="133"/>
      <c r="K5" s="134"/>
      <c r="L5" s="533"/>
      <c r="M5" s="117">
        <v>100</v>
      </c>
      <c r="N5" s="28"/>
      <c r="O5" s="28"/>
      <c r="P5" s="531"/>
      <c r="Q5" s="135"/>
      <c r="R5" s="135"/>
      <c r="S5" s="533"/>
      <c r="T5" s="117">
        <v>100</v>
      </c>
      <c r="U5" s="28"/>
      <c r="V5" s="28"/>
      <c r="W5" s="531"/>
      <c r="X5" s="135"/>
      <c r="Y5" s="135"/>
      <c r="Z5" s="533"/>
      <c r="AA5" s="117">
        <v>100</v>
      </c>
      <c r="AB5" s="28"/>
      <c r="AC5" s="28"/>
      <c r="AD5" s="531"/>
      <c r="AE5" s="135"/>
      <c r="AF5" s="135"/>
      <c r="AG5" s="533"/>
      <c r="AH5" s="117">
        <v>100</v>
      </c>
      <c r="AI5" s="28"/>
      <c r="AJ5" s="28"/>
      <c r="AK5" s="531"/>
      <c r="AL5" s="135"/>
      <c r="AM5" s="135"/>
      <c r="AN5" s="533"/>
      <c r="AO5" s="117">
        <v>100</v>
      </c>
      <c r="AP5" s="28"/>
      <c r="AQ5" s="28"/>
      <c r="AR5" s="531"/>
      <c r="AS5" s="135"/>
      <c r="AT5" s="135"/>
      <c r="AU5" s="533"/>
      <c r="AV5" s="117">
        <v>100</v>
      </c>
      <c r="AW5" s="28"/>
      <c r="AX5" s="28"/>
      <c r="AY5" s="531"/>
      <c r="AZ5" s="135"/>
      <c r="BA5" s="135"/>
      <c r="BB5" s="533"/>
      <c r="BC5" s="117">
        <v>100</v>
      </c>
      <c r="BD5" s="28"/>
      <c r="BE5" s="28"/>
      <c r="BF5" s="531"/>
      <c r="BG5" s="135"/>
      <c r="BH5" s="135"/>
      <c r="BI5" s="533"/>
      <c r="BJ5" s="117">
        <v>100</v>
      </c>
      <c r="BK5" s="28"/>
      <c r="BL5" s="28"/>
      <c r="BM5" s="531"/>
      <c r="BN5" s="135"/>
      <c r="BO5" s="135"/>
      <c r="BP5" s="533"/>
      <c r="BQ5" s="117">
        <v>100</v>
      </c>
      <c r="BR5" s="28"/>
      <c r="BS5" s="28"/>
      <c r="BT5" s="531"/>
      <c r="BU5" s="135"/>
      <c r="BV5" s="135"/>
      <c r="BW5" s="534"/>
      <c r="BX5" s="117">
        <v>100</v>
      </c>
      <c r="BY5" s="28"/>
      <c r="BZ5" s="28"/>
      <c r="CA5" s="531"/>
      <c r="CB5" s="135"/>
      <c r="CC5" s="135"/>
      <c r="CD5" s="533"/>
      <c r="CE5" s="117">
        <v>100</v>
      </c>
      <c r="CF5" s="28"/>
      <c r="CG5" s="28"/>
      <c r="CH5" s="531"/>
      <c r="CI5" s="135"/>
      <c r="CJ5" s="135"/>
      <c r="CK5" s="533"/>
      <c r="CL5" s="117">
        <v>100</v>
      </c>
      <c r="CM5" s="28"/>
      <c r="CN5" s="28"/>
      <c r="CO5" s="531"/>
      <c r="CP5" s="135"/>
      <c r="CQ5" s="135"/>
      <c r="CR5" s="533"/>
      <c r="CS5" s="117">
        <v>100</v>
      </c>
      <c r="CT5" s="28"/>
      <c r="CU5" s="28"/>
      <c r="CV5" s="531"/>
      <c r="CW5" s="135"/>
      <c r="CX5" s="135"/>
      <c r="CY5" s="533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33">
        <v>1</v>
      </c>
      <c r="B6" s="143" t="s">
        <v>16</v>
      </c>
      <c r="C6" s="142">
        <v>17206144</v>
      </c>
      <c r="D6" s="333" t="s">
        <v>360</v>
      </c>
      <c r="E6" s="289" t="s">
        <v>361</v>
      </c>
      <c r="F6" s="338">
        <v>90</v>
      </c>
      <c r="G6" s="339">
        <f t="shared" ref="G6:G25" si="0">IF(F6=0,0,IF(F6&lt;40,0,IF(F6&lt;50,1,IF(F6&lt;55,1.333,IF(F6&lt;60,1.666,IF(F6&lt;65,2,IF(F6&lt;70,2.333,IF(F6&gt;=70,0))))))))</f>
        <v>0</v>
      </c>
      <c r="H6" s="339">
        <f t="shared" ref="H6:H25" si="1">IF(F6=0,0,IF(F6&lt;70,0,IF(F6&lt;75,2.666,IF(F6&lt;80,3,IF(F6&lt;85,3.333,IF(F6&lt;90,3.666,IF(F6&lt;=100,4)))))))</f>
        <v>4</v>
      </c>
      <c r="I6" s="340">
        <f t="shared" ref="I6:I25" si="2">IF(G6=0,H6,G6)</f>
        <v>4</v>
      </c>
      <c r="J6" s="339">
        <f t="shared" ref="J6:J25" si="3">IF(F6=0,0,IF(F6&lt;40,"F",IF(F6&lt;50,"D",IF(F6&lt;55,"D+",IF(F6&lt;60,"C-",IF(F6&lt;65,"C",IF(F6&lt;70,"C+",IF(F6&gt;=70,0))))))))</f>
        <v>0</v>
      </c>
      <c r="K6" s="339" t="str">
        <f t="shared" ref="K6:K25" si="4">IF(F6=0,0,IF(F6&lt;70,0,IF(F6&lt;75,"B-",IF(F6&lt;80,"B",IF(F6&lt;85,"B+",IF(F6&lt;90,"A-",IF(F6&lt;=100,"A")))))))</f>
        <v>A</v>
      </c>
      <c r="L6" s="339"/>
      <c r="M6" s="341">
        <v>87</v>
      </c>
      <c r="N6" s="339">
        <f t="shared" ref="N6:N25" si="5">IF(M6=0,0,IF(M6&lt;40,0,IF(M6&lt;50,1,IF(M6&lt;55,1.333,IF(M6&lt;60,1.666,IF(M6&lt;65,2,IF(M6&lt;70,2.333,IF(M6&gt;=70,0))))))))</f>
        <v>0</v>
      </c>
      <c r="O6" s="339">
        <f t="shared" ref="O6:O25" si="6">IF(M6=0,0,IF(M6&lt;70,0,IF(M6&lt;75,2.666,IF(M6&lt;80,3,IF(M6&lt;85,3.333,IF(M6&lt;90,3.666,IF(M6&lt;=100,4)))))))</f>
        <v>3.6659999999999999</v>
      </c>
      <c r="P6" s="340">
        <f t="shared" ref="P6:P25" si="7">IF(N6=0,O6,N6)</f>
        <v>3.6659999999999999</v>
      </c>
      <c r="Q6" s="339">
        <f t="shared" ref="Q6:Q25" si="8">IF(M6=0,0,IF(M6&lt;40,"F",IF(M6&lt;50,"D",IF(M6&lt;55,"D+",IF(M6&lt;60,"C-",IF(M6&lt;65,"C",IF(M6&lt;70,"C+",IF(M6&gt;=70,0))))))))</f>
        <v>0</v>
      </c>
      <c r="R6" s="339" t="str">
        <f t="shared" ref="R6:R25" si="9">IF(M6=0,0,IF(M6&lt;70,0,IF(M6&lt;75,"B-",IF(M6&lt;80,"B",IF(M6&lt;85,"B+",IF(M6&lt;90,"A-",IF(M6&lt;=100,"A")))))))</f>
        <v>A-</v>
      </c>
      <c r="S6" s="339" t="str">
        <f t="shared" ref="S6:S25" si="10">IF(Q6=0,R6,Q6)</f>
        <v>A-</v>
      </c>
      <c r="T6" s="341">
        <v>92</v>
      </c>
      <c r="U6" s="339">
        <f t="shared" ref="U6:U25" si="11">IF(T6=0,0,IF(T6&lt;40,0,IF(T6&lt;50,1,IF(T6&lt;55,1.333,IF(T6&lt;60,1.666,IF(T6&lt;65,2,IF(T6&lt;70,2.333,IF(T6&gt;=70,0))))))))</f>
        <v>0</v>
      </c>
      <c r="V6" s="339">
        <f t="shared" ref="V6:V25" si="12">IF(T6=0,0,IF(T6&lt;70,0,IF(T6&lt;75,2.666,IF(T6&lt;80,3,IF(T6&lt;85,3.333,IF(T6&lt;90,3.666,IF(T6&lt;=100,4)))))))</f>
        <v>4</v>
      </c>
      <c r="W6" s="340">
        <f t="shared" ref="W6:W25" si="13">IF(U6=0,V6,U6)</f>
        <v>4</v>
      </c>
      <c r="X6" s="339">
        <f t="shared" ref="X6:X25" si="14">IF(T6=0,0,IF(T6&lt;40,"F",IF(T6&lt;50,"D",IF(T6&lt;55,"D+",IF(T6&lt;60,"C-",IF(T6&lt;65,"C",IF(T6&lt;70,"C+",IF(T6&gt;=70,0))))))))</f>
        <v>0</v>
      </c>
      <c r="Y6" s="339" t="str">
        <f t="shared" ref="Y6:Y25" si="15">IF(T6=0,0,IF(T6&lt;70,0,IF(T6&lt;75,"B-",IF(T6&lt;80,"B",IF(T6&lt;85,"B+",IF(T6&lt;90,"A-",IF(T6&lt;=100,"A")))))))</f>
        <v>A</v>
      </c>
      <c r="Z6" s="339" t="str">
        <f t="shared" ref="Z6:Z25" si="16">IF(X6=0,Y6,X6)</f>
        <v>A</v>
      </c>
      <c r="AA6" s="268"/>
      <c r="AB6" s="36">
        <f t="shared" ref="AB6:AB25" si="17">IF(AA6=0,0,IF(AA6&lt;40,0,IF(AA6&lt;50,1,IF(AA6&lt;55,1.333,IF(AA6&lt;60,1.666,IF(AA6&lt;65,2,IF(AA6&lt;70,2.333,IF(AA6&gt;=70,0))))))))</f>
        <v>0</v>
      </c>
      <c r="AC6" s="37">
        <f t="shared" ref="AC6:AC25" si="18">IF(AA6=0,0,IF(AA6&lt;70,0,IF(AA6&lt;75,2.666,IF(AA6&lt;80,3,IF(AA6&lt;85,3.333,IF(AA6&lt;90,3.666,IF(AA6&lt;=100,4)))))))</f>
        <v>0</v>
      </c>
      <c r="AD6" s="38">
        <f t="shared" ref="AD6:AD25" si="19">IF(AB6=0,AC6,AB6)</f>
        <v>0</v>
      </c>
      <c r="AE6" s="39">
        <f t="shared" ref="AE6:AE25" si="20">IF(AA6=0,0,IF(AA6&lt;40,"F",IF(AA6&lt;50,"D",IF(AA6&lt;55,"D+",IF(AA6&lt;60,"C-",IF(AA6&lt;65,"C",IF(AA6&lt;70,"C+",IF(AA6&gt;=70,0))))))))</f>
        <v>0</v>
      </c>
      <c r="AF6" s="40">
        <f t="shared" ref="AF6:AF25" si="21">IF(AA6=0,0,IF(AA6&lt;70,0,IF(AA6&lt;75,"B-",IF(AA6&lt;80,"B",IF(AA6&lt;85,"B+",IF(AA6&lt;90,"A-",IF(AA6&lt;=100,"A")))))))</f>
        <v>0</v>
      </c>
      <c r="AG6" s="269">
        <f t="shared" ref="AG6:AG25" si="22">IF(AE6=0,AF6,AE6)</f>
        <v>0</v>
      </c>
      <c r="AH6" s="268"/>
      <c r="AI6" s="36">
        <f t="shared" ref="AI6:AI25" si="23">IF(AH6=0,0,IF(AH6&lt;40,0,IF(AH6&lt;50,1,IF(AH6&lt;55,1.333,IF(AH6&lt;60,1.666,IF(AH6&lt;65,2,IF(AH6&lt;70,2.333,IF(AH6&gt;=70,0))))))))</f>
        <v>0</v>
      </c>
      <c r="AJ6" s="37">
        <f t="shared" ref="AJ6:AJ25" si="24">IF(AH6=0,0,IF(AH6&lt;70,0,IF(AH6&lt;75,2.666,IF(AH6&lt;80,3,IF(AH6&lt;85,3.333,IF(AH6&lt;90,3.666,IF(AH6&lt;=100,4)))))))</f>
        <v>0</v>
      </c>
      <c r="AK6" s="38">
        <f t="shared" ref="AK6:AK25" si="25">IF(AI6=0,AJ6,AI6)</f>
        <v>0</v>
      </c>
      <c r="AL6" s="39">
        <f t="shared" ref="AL6:AL25" si="26">IF(AH6=0,0,IF(AH6&lt;40,"F",IF(AH6&lt;50,"D",IF(AH6&lt;55,"D+",IF(AH6&lt;60,"C-",IF(AH6&lt;65,"C",IF(AH6&lt;70,"C+",IF(AH6&gt;=70,0))))))))</f>
        <v>0</v>
      </c>
      <c r="AM6" s="40">
        <f t="shared" ref="AM6:AM25" si="27">IF(AH6=0,0,IF(AH6&lt;70,0,IF(AH6&lt;75,"B-",IF(AH6&lt;80,"B",IF(AH6&lt;85,"B+",IF(AH6&lt;90,"A-",IF(AH6&lt;=100,"A")))))))</f>
        <v>0</v>
      </c>
      <c r="AN6" s="269">
        <f t="shared" ref="AN6:AN25" si="28">IF(AL6=0,AM6,AL6)</f>
        <v>0</v>
      </c>
      <c r="AO6" s="268"/>
      <c r="AP6" s="36">
        <f t="shared" ref="AP6:AP25" si="29">IF(AO6=0,0,IF(AO6&lt;40,0,IF(AO6&lt;50,1,IF(AO6&lt;55,1.333,IF(AO6&lt;60,1.666,IF(AO6&lt;65,2,IF(AO6&lt;70,2.333,IF(AO6&gt;=70,0))))))))</f>
        <v>0</v>
      </c>
      <c r="AQ6" s="37">
        <f t="shared" ref="AQ6:AQ25" si="30">IF(AO6=0,0,IF(AO6&lt;70,0,IF(AO6&lt;75,2.666,IF(AO6&lt;80,3,IF(AO6&lt;85,3.333,IF(AO6&lt;90,3.666,IF(AO6&lt;=100,4)))))))</f>
        <v>0</v>
      </c>
      <c r="AR6" s="38">
        <f t="shared" ref="AR6:AR25" si="31">IF(AP6=0,AQ6,AP6)</f>
        <v>0</v>
      </c>
      <c r="AS6" s="39">
        <f t="shared" ref="AS6:AS25" si="32">IF(AO6=0,0,IF(AO6&lt;40,"F",IF(AO6&lt;50,"D",IF(AO6&lt;55,"D+",IF(AO6&lt;60,"C-",IF(AO6&lt;65,"C",IF(AO6&lt;70,"C+",IF(AO6&gt;=70,0))))))))</f>
        <v>0</v>
      </c>
      <c r="AT6" s="40">
        <f t="shared" ref="AT6:AT25" si="33">IF(AO6=0,0,IF(AO6&lt;70,0,IF(AO6&lt;75,"B-",IF(AO6&lt;80,"B",IF(AO6&lt;85,"B+",IF(AO6&lt;90,"A-",IF(AO6&lt;=100,"A")))))))</f>
        <v>0</v>
      </c>
      <c r="AU6" s="269">
        <f t="shared" ref="AU6:AU25" si="34">IF(AS6=0,AT6,AS6)</f>
        <v>0</v>
      </c>
      <c r="AV6" s="268"/>
      <c r="AW6" s="36">
        <f t="shared" ref="AW6:AW25" si="35">IF(AV6=0,0,IF(AV6&lt;40,0,IF(AV6&lt;50,1,IF(AV6&lt;55,1.333,IF(AV6&lt;60,1.666,IF(AV6&lt;65,2,IF(AV6&lt;70,2.333,IF(AV6&gt;=70,0))))))))</f>
        <v>0</v>
      </c>
      <c r="AX6" s="37">
        <f t="shared" ref="AX6:AX25" si="36">IF(AV6=0,0,IF(AV6&lt;70,0,IF(AV6&lt;75,2.666,IF(AV6&lt;80,3,IF(AV6&lt;85,3.333,IF(AV6&lt;90,3.666,IF(AV6&lt;=100,4)))))))</f>
        <v>0</v>
      </c>
      <c r="AY6" s="38">
        <f t="shared" ref="AY6:AY25" si="37">IF(AW6=0,AX6,AW6)</f>
        <v>0</v>
      </c>
      <c r="AZ6" s="39">
        <f t="shared" ref="AZ6:AZ25" si="38">IF(AV6=0,0,IF(AV6&lt;40,"F",IF(AV6&lt;50,"D",IF(AV6&lt;55,"D+",IF(AV6&lt;60,"C-",IF(AV6&lt;65,"C",IF(AV6&lt;70,"C+",IF(AV6&gt;=70,0))))))))</f>
        <v>0</v>
      </c>
      <c r="BA6" s="40">
        <f t="shared" ref="BA6:BA25" si="39">IF(AV6=0,0,IF(AV6&lt;70,0,IF(AV6&lt;75,"B-",IF(AV6&lt;80,"B",IF(AV6&lt;85,"B+",IF(AV6&lt;90,"A-",IF(AV6&lt;=100,"A")))))))</f>
        <v>0</v>
      </c>
      <c r="BB6" s="269">
        <f t="shared" ref="BB6:BB25" si="40">IF(AZ6=0,BA6,AZ6)</f>
        <v>0</v>
      </c>
      <c r="BC6" s="268"/>
      <c r="BD6" s="36">
        <f t="shared" ref="BD6:BD25" si="41">IF(BC6=0,0,IF(BC6&lt;40,0,IF(BC6&lt;50,1,IF(BC6&lt;55,1.333,IF(BC6&lt;60,1.666,IF(BC6&lt;65,2,IF(BC6&lt;70,2.333,IF(BC6&gt;=70,0))))))))</f>
        <v>0</v>
      </c>
      <c r="BE6" s="37">
        <f t="shared" ref="BE6:BE25" si="42">IF(BC6=0,0,IF(BC6&lt;70,0,IF(BC6&lt;75,2.666,IF(BC6&lt;80,3,IF(BC6&lt;85,3.333,IF(BC6&lt;90,3.666,IF(BC6&lt;=100,4)))))))</f>
        <v>0</v>
      </c>
      <c r="BF6" s="38">
        <f t="shared" ref="BF6:BF25" si="43">IF(BD6=0,BE6,BD6)</f>
        <v>0</v>
      </c>
      <c r="BG6" s="39">
        <f t="shared" ref="BG6:BG25" si="44">IF(BC6=0,0,IF(BC6&lt;40,"F",IF(BC6&lt;50,"D",IF(BC6&lt;55,"D+",IF(BC6&lt;60,"C-",IF(BC6&lt;65,"C",IF(BC6&lt;70,"C+",IF(BC6&gt;=70,0))))))))</f>
        <v>0</v>
      </c>
      <c r="BH6" s="40">
        <f t="shared" ref="BH6:BH25" si="45">IF(BC6=0,0,IF(BC6&lt;70,0,IF(BC6&lt;75,"B-",IF(BC6&lt;80,"B",IF(BC6&lt;85,"B+",IF(BC6&lt;90,"A-",IF(BC6&lt;=100,"A")))))))</f>
        <v>0</v>
      </c>
      <c r="BI6" s="269">
        <f t="shared" ref="BI6:BI25" si="46">IF(BG6=0,BH6,BG6)</f>
        <v>0</v>
      </c>
      <c r="BJ6" s="268"/>
      <c r="BK6" s="36">
        <f t="shared" ref="BK6:BK25" si="47">IF(BJ6=0,0,IF(BJ6&lt;40,0,IF(BJ6&lt;50,1,IF(BJ6&lt;55,1.333,IF(BJ6&lt;60,1.666,IF(BJ6&lt;65,2,IF(BJ6&lt;70,2.333,IF(BJ6&gt;=70,0))))))))</f>
        <v>0</v>
      </c>
      <c r="BL6" s="37">
        <f t="shared" ref="BL6:BL25" si="48">IF(BJ6=0,0,IF(BJ6&lt;70,0,IF(BJ6&lt;75,2.666,IF(BJ6&lt;80,3,IF(BJ6&lt;85,3.333,IF(BJ6&lt;90,3.666,IF(BJ6&lt;=100,4)))))))</f>
        <v>0</v>
      </c>
      <c r="BM6" s="38">
        <f t="shared" ref="BM6:BM25" si="49">IF(BK6=0,BL6,BK6)</f>
        <v>0</v>
      </c>
      <c r="BN6" s="39">
        <f t="shared" ref="BN6:BN25" si="50">IF(BJ6=0,0,IF(BJ6&lt;40,"F",IF(BJ6&lt;50,"D",IF(BJ6&lt;55,"D+",IF(BJ6&lt;60,"C-",IF(BJ6&lt;65,"C",IF(BJ6&lt;70,"C+",IF(BJ6&gt;=70,0))))))))</f>
        <v>0</v>
      </c>
      <c r="BO6" s="40">
        <f t="shared" ref="BO6:BO25" si="51">IF(BJ6=0,0,IF(BJ6&lt;70,0,IF(BJ6&lt;75,"B-",IF(BJ6&lt;80,"B",IF(BJ6&lt;85,"B+",IF(BJ6&lt;90,"A-",IF(BJ6&lt;=100,"A")))))))</f>
        <v>0</v>
      </c>
      <c r="BP6" s="269">
        <f t="shared" ref="BP6:BP25" si="52">IF(BN6=0,BO6,BN6)</f>
        <v>0</v>
      </c>
      <c r="BQ6" s="268"/>
      <c r="BR6" s="36">
        <f t="shared" ref="BR6:BR25" si="53">IF(BQ6=0,0,IF(BQ6&lt;40,0,IF(BQ6&lt;50,1,IF(BQ6&lt;55,1.333,IF(BQ6&lt;60,1.666,IF(BQ6&lt;65,2,IF(BQ6&lt;70,2.333,IF(BQ6&gt;=70,0))))))))</f>
        <v>0</v>
      </c>
      <c r="BS6" s="37">
        <f t="shared" ref="BS6:BS25" si="54">IF(BQ6=0,0,IF(BQ6&lt;70,0,IF(BQ6&lt;75,2.666,IF(BQ6&lt;80,3,IF(BQ6&lt;85,3.333,IF(BQ6&lt;90,3.666,IF(BQ6&lt;=100,4)))))))</f>
        <v>0</v>
      </c>
      <c r="BT6" s="38">
        <f t="shared" ref="BT6:BT25" si="55">IF(BR6=0,BS6,BR6)</f>
        <v>0</v>
      </c>
      <c r="BU6" s="39">
        <f t="shared" ref="BU6:BU25" si="56">IF(BQ6=0,0,IF(BQ6&lt;40,"F",IF(BQ6&lt;50,"D",IF(BQ6&lt;55,"D+",IF(BQ6&lt;60,"C-",IF(BQ6&lt;65,"C",IF(BQ6&lt;70,"C+",IF(BQ6&gt;=70,0))))))))</f>
        <v>0</v>
      </c>
      <c r="BV6" s="40">
        <f t="shared" ref="BV6:BV25" si="57">IF(BQ6=0,0,IF(BQ6&lt;70,0,IF(BQ6&lt;75,"B-",IF(BQ6&lt;80,"B",IF(BQ6&lt;85,"B+",IF(BQ6&lt;90,"A-",IF(BQ6&lt;=100,"A")))))))</f>
        <v>0</v>
      </c>
      <c r="BW6" s="269">
        <f t="shared" ref="BW6:BW25" si="58">IF(BU6=0,BV6,BU6)</f>
        <v>0</v>
      </c>
      <c r="BX6" s="268"/>
      <c r="BY6" s="36">
        <f t="shared" ref="BY6:BY25" si="59">IF(BX6=0,0,IF(BX6&lt;40,0,IF(BX6&lt;50,1,IF(BX6&lt;55,1.333,IF(BX6&lt;60,1.666,IF(BX6&lt;65,2,IF(BX6&lt;70,2.333,IF(BX6&gt;=70,0))))))))</f>
        <v>0</v>
      </c>
      <c r="BZ6" s="37">
        <f t="shared" ref="BZ6:BZ25" si="60">IF(BX6=0,0,IF(BX6&lt;70,0,IF(BX6&lt;75,2.666,IF(BX6&lt;80,3,IF(BX6&lt;85,3.333,IF(BX6&lt;90,3.666,IF(BX6&lt;=100,4)))))))</f>
        <v>0</v>
      </c>
      <c r="CA6" s="38">
        <f t="shared" ref="CA6:CA25" si="61">IF(BY6=0,BZ6,BY6)</f>
        <v>0</v>
      </c>
      <c r="CB6" s="39">
        <f t="shared" ref="CB6:CB25" si="62">IF(BX6=0,0,IF(BX6&lt;40,"F",IF(BX6&lt;50,"D",IF(BX6&lt;55,"D+",IF(BX6&lt;60,"C-",IF(BX6&lt;65,"C",IF(BX6&lt;70,"C+",IF(BX6&gt;=70,0))))))))</f>
        <v>0</v>
      </c>
      <c r="CC6" s="40">
        <f t="shared" ref="CC6:CC25" si="63">IF(BX6=0,0,IF(BX6&lt;70,0,IF(BX6&lt;75,"B-",IF(BX6&lt;80,"B",IF(BX6&lt;85,"B+",IF(BX6&lt;90,"A-",IF(BX6&lt;=100,"A")))))))</f>
        <v>0</v>
      </c>
      <c r="CD6" s="269">
        <f t="shared" ref="CD6:CD25" si="64">IF(CB6=0,CC6,CB6)</f>
        <v>0</v>
      </c>
      <c r="CE6" s="318">
        <v>96</v>
      </c>
      <c r="CF6" s="315">
        <f t="shared" ref="CF6:CF25" si="65">IF(CE6=0,0,IF(CE6&lt;40,0,IF(CE6&lt;50,1,IF(CE6&lt;55,1.333,IF(CE6&lt;60,1.666,IF(CE6&lt;65,2,IF(CE6&lt;70,2.333,IF(CE6&gt;=70,0))))))))</f>
        <v>0</v>
      </c>
      <c r="CG6" s="315">
        <f t="shared" ref="CG6:CG25" si="66">IF(CE6=0,0,IF(CE6&lt;70,0,IF(CE6&lt;75,2.666,IF(CE6&lt;80,3,IF(CE6&lt;85,3.333,IF(CE6&lt;90,3.666,IF(CE6&lt;=100,4)))))))</f>
        <v>4</v>
      </c>
      <c r="CH6" s="316">
        <f t="shared" ref="CH6:CH25" si="67">IF(CF6=0,CG6,CF6)</f>
        <v>4</v>
      </c>
      <c r="CI6" s="315">
        <f t="shared" ref="CI6:CI25" si="68">IF(CE6=0,0,IF(CE6&lt;40,"F",IF(CE6&lt;50,"D",IF(CE6&lt;55,"D+",IF(CE6&lt;60,"C-",IF(CE6&lt;65,"C",IF(CE6&lt;70,"C+",IF(CE6&gt;=70,0))))))))</f>
        <v>0</v>
      </c>
      <c r="CJ6" s="315" t="str">
        <f t="shared" ref="CJ6:CJ25" si="69">IF(CE6=0,0,IF(CE6&lt;70,0,IF(CE6&lt;75,"B-",IF(CE6&lt;80,"B",IF(CE6&lt;85,"B+",IF(CE6&lt;90,"A-",IF(CE6&lt;=100,"A")))))))</f>
        <v>A</v>
      </c>
      <c r="CK6" s="315" t="str">
        <f t="shared" ref="CK6:CK25" si="70">IF(CI6=0,CJ6,CI6)</f>
        <v>A</v>
      </c>
      <c r="CL6" s="268"/>
      <c r="CM6" s="36">
        <f t="shared" ref="CM6:CM25" si="71">IF(CL6=0,0,IF(CL6&lt;40,0,IF(CL6&lt;50,1,IF(CL6&lt;55,1.333,IF(CL6&lt;60,1.666,IF(CL6&lt;65,2,IF(CL6&lt;70,2.333,IF(CL6&gt;=70,0))))))))</f>
        <v>0</v>
      </c>
      <c r="CN6" s="37">
        <f t="shared" ref="CN6:CN25" si="72">IF(CL6=0,0,IF(CL6&lt;70,0,IF(CL6&lt;75,2.666,IF(CL6&lt;80,3,IF(CL6&lt;85,3.333,IF(CL6&lt;90,3.666,IF(CL6&lt;=100,4)))))))</f>
        <v>0</v>
      </c>
      <c r="CO6" s="38">
        <f t="shared" ref="CO6:CO25" si="73">IF(CM6=0,CN6,CM6)</f>
        <v>0</v>
      </c>
      <c r="CP6" s="39">
        <f t="shared" ref="CP6:CP25" si="74">IF(CL6=0,0,IF(CL6&lt;40,"F",IF(CL6&lt;50,"D",IF(CL6&lt;55,"D+",IF(CL6&lt;60,"C-",IF(CL6&lt;65,"C",IF(CL6&lt;70,"C+",IF(CL6&gt;=70,0))))))))</f>
        <v>0</v>
      </c>
      <c r="CQ6" s="40">
        <f t="shared" ref="CQ6:CQ25" si="75">IF(CL6=0,0,IF(CL6&lt;70,0,IF(CL6&lt;75,"B-",IF(CL6&lt;80,"B",IF(CL6&lt;85,"B+",IF(CL6&lt;90,"A-",IF(CL6&lt;=100,"A")))))))</f>
        <v>0</v>
      </c>
      <c r="CR6" s="269">
        <f t="shared" ref="CR6:CR25" si="76">IF(CP6=0,CQ6,CP6)</f>
        <v>0</v>
      </c>
      <c r="CS6" s="268"/>
      <c r="CT6" s="36">
        <f t="shared" ref="CT6:CT25" si="77">IF(CS6=0,0,IF(CS6&lt;40,0,IF(CS6&lt;50,1,IF(CS6&lt;55,1.333,IF(CS6&lt;60,1.666,IF(CS6&lt;65,2,IF(CS6&lt;70,2.333,IF(CS6&gt;=70,0))))))))</f>
        <v>0</v>
      </c>
      <c r="CU6" s="37">
        <f t="shared" ref="CU6:CU25" si="78">IF(CS6=0,0,IF(CS6&lt;70,0,IF(CS6&lt;75,2.666,IF(CS6&lt;80,3,IF(CS6&lt;85,3.333,IF(CS6&lt;90,3.666,IF(CS6&lt;=100,4)))))))</f>
        <v>0</v>
      </c>
      <c r="CV6" s="38">
        <f t="shared" ref="CV6:CV25" si="79">IF(CT6=0,CU6,CT6)</f>
        <v>0</v>
      </c>
      <c r="CW6" s="39">
        <f t="shared" ref="CW6:CW25" si="80">IF(CS6=0,0,IF(CS6&lt;40,"F",IF(CS6&lt;50,"D",IF(CS6&lt;55,"D+",IF(CS6&lt;60,"C-",IF(CS6&lt;65,"C",IF(CS6&lt;70,"C+",IF(CS6&gt;=70,0))))))))</f>
        <v>0</v>
      </c>
      <c r="CX6" s="40">
        <f t="shared" ref="CX6:CX25" si="81">IF(CS6=0,0,IF(CS6&lt;70,0,IF(CS6&lt;75,"B-",IF(CS6&lt;80,"B",IF(CS6&lt;85,"B+",IF(CS6&lt;90,"A-",IF(CS6&lt;=100,"A")))))))</f>
        <v>0</v>
      </c>
      <c r="CY6" s="269">
        <f t="shared" ref="CY6:CY25" si="82">IF(CW6=0,CX6,CW6)</f>
        <v>0</v>
      </c>
      <c r="CZ6" s="268"/>
      <c r="DA6" s="36">
        <f t="shared" ref="DA6:DA25" si="83">IF(CZ6=0,0,IF(CZ6&lt;40,0,IF(CZ6&lt;50,1,IF(CZ6&lt;55,1.333,IF(CZ6&lt;60,1.666,IF(CZ6&lt;65,2,IF(CZ6&lt;70,2.333,IF(CZ6&gt;=70,0))))))))</f>
        <v>0</v>
      </c>
      <c r="DB6" s="37">
        <f t="shared" ref="DB6:DB25" si="84">IF(CZ6=0,0,IF(CZ6&lt;70,0,IF(CZ6&lt;75,2.666,IF(CZ6&lt;80,3,IF(CZ6&lt;85,3.333,IF(CZ6&lt;90,3.666,IF(CZ6&lt;=100,4)))))))</f>
        <v>0</v>
      </c>
      <c r="DC6" s="38">
        <f t="shared" ref="DC6:DC25" si="85">IF(DA6=0,DB6,DA6)</f>
        <v>0</v>
      </c>
      <c r="DD6" s="39">
        <f t="shared" ref="DD6:DD25" si="86">IF(CZ6=0,0,IF(CZ6&lt;40,"F",IF(CZ6&lt;50,"D",IF(CZ6&lt;55,"D+",IF(CZ6&lt;60,"C-",IF(CZ6&lt;65,"C",IF(CZ6&lt;70,"C+",IF(CZ6&gt;=70,0))))))))</f>
        <v>0</v>
      </c>
      <c r="DE6" s="40">
        <f t="shared" ref="DE6:DE25" si="87">IF(CZ6=0,0,IF(CZ6&lt;70,0,IF(CZ6&lt;75,"B-",IF(CZ6&lt;80,"B",IF(CZ6&lt;85,"B+",IF(CZ6&lt;90,"A-",IF(CZ6&lt;=100,"A")))))))</f>
        <v>0</v>
      </c>
      <c r="DF6" s="269">
        <f t="shared" ref="DF6:DF25" si="88">IF(DD6=0,DE6,DD6)</f>
        <v>0</v>
      </c>
      <c r="DG6" s="268"/>
      <c r="DH6" s="36">
        <f t="shared" ref="DH6:DH25" si="89">IF(DG6=0,0,IF(DG6&lt;40,0,IF(DG6&lt;50,1,IF(DG6&lt;55,1.333,IF(DG6&lt;60,1.666,IF(DG6&lt;65,2,IF(DG6&lt;70,2.333,IF(DG6&gt;=70,0))))))))</f>
        <v>0</v>
      </c>
      <c r="DI6" s="37">
        <f t="shared" ref="DI6:DI25" si="90">IF(DG6=0,0,IF(DG6&lt;70,0,IF(DG6&lt;75,2.666,IF(DG6&lt;80,3,IF(DG6&lt;85,3.333,IF(DG6&lt;90,3.666,IF(DG6&lt;=100,4)))))))</f>
        <v>0</v>
      </c>
      <c r="DJ6" s="38">
        <f t="shared" ref="DJ6:DJ25" si="91">IF(DH6=0,DI6,DH6)</f>
        <v>0</v>
      </c>
      <c r="DK6" s="39">
        <f t="shared" ref="DK6:DK25" si="92">IF(DG6=0,0,IF(DG6&lt;40,"F",IF(DG6&lt;50,"D",IF(DG6&lt;55,"D+",IF(DG6&lt;60,"C-",IF(DG6&lt;65,"C",IF(DG6&lt;70,"C+",IF(DG6&gt;=70,0))))))))</f>
        <v>0</v>
      </c>
      <c r="DL6" s="40">
        <f t="shared" ref="DL6:DL25" si="93">IF(DG6=0,0,IF(DG6&lt;70,0,IF(DG6&lt;75,"B-",IF(DG6&lt;80,"B",IF(DG6&lt;85,"B+",IF(DG6&lt;90,"A-",IF(DG6&lt;=100,"A")))))))</f>
        <v>0</v>
      </c>
      <c r="DM6" s="269">
        <f t="shared" ref="DM6:DM25" si="94">IF(DK6=0,DL6,DK6)</f>
        <v>0</v>
      </c>
      <c r="DN6" s="268"/>
      <c r="DO6" s="36">
        <f t="shared" ref="DO6:DO25" si="95">IF(DN6=0,0,IF(DN6&lt;40,0,IF(DN6&lt;50,1,IF(DN6&lt;55,1.333,IF(DN6&lt;60,1.666,IF(DN6&lt;65,2,IF(DN6&lt;70,2.333,IF(DN6&gt;=70,0))))))))</f>
        <v>0</v>
      </c>
      <c r="DP6" s="37">
        <f t="shared" ref="DP6:DP25" si="96">IF(DN6=0,0,IF(DN6&lt;70,0,IF(DN6&lt;75,2.666,IF(DN6&lt;80,3,IF(DN6&lt;85,3.333,IF(DN6&lt;90,3.666,IF(DN6&lt;=100,4)))))))</f>
        <v>0</v>
      </c>
      <c r="DQ6" s="38">
        <f t="shared" ref="DQ6:DQ25" si="97">IF(DO6=0,DP6,DO6)</f>
        <v>0</v>
      </c>
      <c r="DR6" s="39">
        <f t="shared" ref="DR6:DR25" si="98">IF(DN6=0,0,IF(DN6&lt;40,"F",IF(DN6&lt;50,"D",IF(DN6&lt;55,"D+",IF(DN6&lt;60,"C-",IF(DN6&lt;65,"C",IF(DN6&lt;70,"C+",IF(DN6&gt;=70,0))))))))</f>
        <v>0</v>
      </c>
      <c r="DS6" s="40">
        <f t="shared" ref="DS6:DS25" si="99">IF(DN6=0,0,IF(DN6&lt;70,0,IF(DN6&lt;75,"B-",IF(DN6&lt;80,"B",IF(DN6&lt;85,"B+",IF(DN6&lt;90,"A-",IF(DN6&lt;=100,"A")))))))</f>
        <v>0</v>
      </c>
      <c r="DT6" s="269">
        <f t="shared" ref="DT6:DT25" si="100">IF(DR6=0,DS6,DR6)</f>
        <v>0</v>
      </c>
      <c r="DU6" s="268"/>
      <c r="DV6" s="36">
        <f t="shared" ref="DV6:DV25" si="101">IF(DU6=0,0,IF(DU6&lt;40,0,IF(DU6&lt;50,1,IF(DU6&lt;55,1.333,IF(DU6&lt;60,1.666,IF(DU6&lt;65,2,IF(DU6&lt;70,2.333,IF(DU6&gt;=70,0))))))))</f>
        <v>0</v>
      </c>
      <c r="DW6" s="37">
        <f t="shared" ref="DW6:DW25" si="102">IF(DU6=0,0,IF(DU6&lt;70,0,IF(DU6&lt;75,2.666,IF(DU6&lt;80,3,IF(DU6&lt;85,3.333,IF(DU6&lt;90,3.666,IF(DU6&lt;=100,4)))))))</f>
        <v>0</v>
      </c>
      <c r="DX6" s="38">
        <f t="shared" ref="DX6:DX25" si="103">IF(DV6=0,DW6,DV6)</f>
        <v>0</v>
      </c>
      <c r="DY6" s="39">
        <f t="shared" ref="DY6:DY25" si="104">IF(DU6=0,0,IF(DU6&lt;40,"F",IF(DU6&lt;50,"D",IF(DU6&lt;55,"D+",IF(DU6&lt;60,"C-",IF(DU6&lt;65,"C",IF(DU6&lt;70,"C+",IF(DU6&gt;=70,0))))))))</f>
        <v>0</v>
      </c>
      <c r="DZ6" s="40">
        <f t="shared" ref="DZ6:DZ25" si="105">IF(DU6=0,0,IF(DU6&lt;70,0,IF(DU6&lt;75,"B-",IF(DU6&lt;80,"B",IF(DU6&lt;85,"B+",IF(DU6&lt;90,"A-",IF(DU6&lt;=100,"A")))))))</f>
        <v>0</v>
      </c>
      <c r="EA6" s="269">
        <f t="shared" ref="EA6:EA25" si="106">IF(DY6=0,DZ6,DY6)</f>
        <v>0</v>
      </c>
      <c r="EB6" s="268"/>
      <c r="EC6" s="36">
        <f t="shared" ref="EC6:EC25" si="107">IF(EB6=0,0,IF(EB6&lt;40,0,IF(EB6&lt;50,1,IF(EB6&lt;55,1.333,IF(EB6&lt;60,1.666,IF(EB6&lt;65,2,IF(EB6&lt;70,2.333,IF(EB6&gt;=70,0))))))))</f>
        <v>0</v>
      </c>
      <c r="ED6" s="37">
        <f t="shared" ref="ED6:ED25" si="108">IF(EB6=0,0,IF(EB6&lt;70,0,IF(EB6&lt;75,2.666,IF(EB6&lt;80,3,IF(EB6&lt;85,3.333,IF(EB6&lt;90,3.666,IF(EB6&lt;=100,4)))))))</f>
        <v>0</v>
      </c>
      <c r="EE6" s="38">
        <f t="shared" ref="EE6:EE25" si="109">IF(EC6=0,ED6,EC6)</f>
        <v>0</v>
      </c>
      <c r="EF6" s="39">
        <f t="shared" ref="EF6:EF25" si="110">IF(EB6=0,0,IF(EB6&lt;40,"F",IF(EB6&lt;50,"D",IF(EB6&lt;55,"D+",IF(EB6&lt;60,"C-",IF(EB6&lt;65,"C",IF(EB6&lt;70,"C+",IF(EB6&gt;=70,0))))))))</f>
        <v>0</v>
      </c>
      <c r="EG6" s="40">
        <f t="shared" ref="EG6:EG25" si="111">IF(EB6=0,0,IF(EB6&lt;70,0,IF(EB6&lt;75,"B-",IF(EB6&lt;80,"B",IF(EB6&lt;85,"B+",IF(EB6&lt;90,"A-",IF(EB6&lt;=100,"A")))))))</f>
        <v>0</v>
      </c>
      <c r="EH6" s="269"/>
      <c r="EI6" s="268"/>
      <c r="EJ6" s="36">
        <f t="shared" ref="EJ6:EJ25" si="112">IF(EI6=0,0,IF(EI6&lt;40,0,IF(EI6&lt;50,1,IF(EI6&lt;55,1.333,IF(EI6&lt;60,1.666,IF(EI6&lt;65,2,IF(EI6&lt;70,2.333,IF(EI6&gt;=70,0))))))))</f>
        <v>0</v>
      </c>
      <c r="EK6" s="37">
        <f t="shared" ref="EK6:EK25" si="113">IF(EI6=0,0,IF(EI6&lt;70,0,IF(EI6&lt;75,2.666,IF(EI6&lt;80,3,IF(EI6&lt;85,3.333,IF(EI6&lt;90,3.666,IF(EI6&lt;=100,4)))))))</f>
        <v>0</v>
      </c>
      <c r="EL6" s="38">
        <f t="shared" ref="EL6:EL25" si="114">IF(EJ6=0,EK6,EJ6)</f>
        <v>0</v>
      </c>
      <c r="EM6" s="39">
        <f t="shared" ref="EM6:EM25" si="115">IF(EI6=0,0,IF(EI6&lt;40,"F",IF(EI6&lt;50,"D",IF(EI6&lt;55,"D+",IF(EI6&lt;60,"C-",IF(EI6&lt;65,"C",IF(EI6&lt;70,"C+",IF(EI6&gt;=70,0))))))))</f>
        <v>0</v>
      </c>
      <c r="EN6" s="40">
        <f t="shared" ref="EN6:EN25" si="116">IF(EI6=0,0,IF(EI6&lt;70,0,IF(EI6&lt;75,"B-",IF(EI6&lt;80,"B",IF(EI6&lt;85,"B+",IF(EI6&lt;90,"A-",IF(EI6&lt;=100,"A")))))))</f>
        <v>0</v>
      </c>
      <c r="EO6" s="269">
        <f t="shared" ref="EO6:EO25" si="117">IF(EM6=0,EN6,EM6)</f>
        <v>0</v>
      </c>
      <c r="EP6" s="269"/>
      <c r="EQ6" s="270">
        <f t="shared" ref="EQ6:EQ25" si="118">I6+P6+W6+AD6+AK6+AR6+AY6+BF6+BM6+BT6+CA6+CH6+CO6+CV6+DC6+DJ6+DQ6+DX6+EE6+EL6</f>
        <v>15.666</v>
      </c>
      <c r="ER6" s="271">
        <f t="shared" ref="ER6:ER25" si="119">COUNT(F6,M6,T6,AA6,AH6,AO6,AV6,BC6,BJ6,BQ6,BX6,CE6,CL6,CS6,CZ6,DG6,DN6,DU6,EB6,EI6)*3</f>
        <v>12</v>
      </c>
      <c r="ES6" s="272">
        <f t="shared" ref="ES6:ES25" si="120">I6*3+P6*3+W6*3+AD6*3+AK6*3+AR6*3+AY6*3+BF6*3+BM6*3+BT6*3+CA6*3+CH6*3+CO6*3+CV6*3+DC6*3+DJ6*3+DQ6*3+DX6*3+EE6*3+EL6*3</f>
        <v>46.997999999999998</v>
      </c>
      <c r="ET6" s="270">
        <f t="shared" ref="ET6:ET25" si="121">IF((ES6=0),0,(ROUND((ES6/ER6),3)))</f>
        <v>3.9169999999999998</v>
      </c>
      <c r="EU6" s="271">
        <f t="shared" ref="EU6:EU25" si="122">IF(ER6=0,0,IF(ET6&lt;=0,"F",IF(ET6&lt;1,"F",IF(ET6&lt;1.333,"D",IF(ET6&lt;1.666,"D+",IF(ET6&lt;2,"C-",IF(ET6&lt;2.333,"C",IF(ET6&gt;=2.333,0))))))))</f>
        <v>0</v>
      </c>
      <c r="EV6" s="271" t="str">
        <f t="shared" ref="EV6:EV25" si="123">IF(ER6=0,0,IF(ET6&lt;2.333,0,IF(ET6&lt;2.666,"C+",IF(ET6&lt;3,"B-",IF(ET6&lt;3.333,"B",IF(ET6&lt;3.666,"B+",IF(ET6&lt;4,"A-",IF(ET6=4,"A"))))))))</f>
        <v>A-</v>
      </c>
      <c r="EW6" s="273" t="str">
        <f t="shared" ref="EW6:EW25" si="124">IF((ER6=0),0,IF(EU6=0,EV6,EU6))</f>
        <v>A-</v>
      </c>
      <c r="EX6" s="49"/>
      <c r="EY6" s="50"/>
      <c r="EZ6" s="51"/>
      <c r="FA6" s="52"/>
    </row>
    <row r="7" spans="1:158" ht="50.1" customHeight="1">
      <c r="A7" s="53">
        <v>2</v>
      </c>
      <c r="B7" s="139" t="s">
        <v>16</v>
      </c>
      <c r="C7" s="138">
        <v>17206145</v>
      </c>
      <c r="D7" s="334" t="s">
        <v>362</v>
      </c>
      <c r="E7" s="290" t="s">
        <v>361</v>
      </c>
      <c r="F7" s="342">
        <v>88</v>
      </c>
      <c r="G7" s="343">
        <f t="shared" si="0"/>
        <v>0</v>
      </c>
      <c r="H7" s="343">
        <f t="shared" si="1"/>
        <v>3.6659999999999999</v>
      </c>
      <c r="I7" s="344">
        <f t="shared" si="2"/>
        <v>3.6659999999999999</v>
      </c>
      <c r="J7" s="343">
        <f t="shared" si="3"/>
        <v>0</v>
      </c>
      <c r="K7" s="343" t="str">
        <f t="shared" si="4"/>
        <v>A-</v>
      </c>
      <c r="L7" s="343" t="str">
        <f t="shared" ref="L7:L25" si="125">IF(J7=0,K7,J7)</f>
        <v>A-</v>
      </c>
      <c r="M7" s="345">
        <v>92</v>
      </c>
      <c r="N7" s="343">
        <f t="shared" si="5"/>
        <v>0</v>
      </c>
      <c r="O7" s="343">
        <f t="shared" si="6"/>
        <v>4</v>
      </c>
      <c r="P7" s="344">
        <f t="shared" si="7"/>
        <v>4</v>
      </c>
      <c r="Q7" s="62">
        <f t="shared" si="8"/>
        <v>0</v>
      </c>
      <c r="R7" s="63" t="str">
        <f t="shared" si="9"/>
        <v>A</v>
      </c>
      <c r="S7" s="275" t="str">
        <f t="shared" si="10"/>
        <v>A</v>
      </c>
      <c r="T7" s="274"/>
      <c r="U7" s="59">
        <f t="shared" si="11"/>
        <v>0</v>
      </c>
      <c r="V7" s="60">
        <f t="shared" si="12"/>
        <v>0</v>
      </c>
      <c r="W7" s="61">
        <f t="shared" si="13"/>
        <v>0</v>
      </c>
      <c r="X7" s="62">
        <f t="shared" si="14"/>
        <v>0</v>
      </c>
      <c r="Y7" s="63">
        <f t="shared" si="15"/>
        <v>0</v>
      </c>
      <c r="Z7" s="275">
        <f t="shared" si="16"/>
        <v>0</v>
      </c>
      <c r="AA7" s="345">
        <v>90</v>
      </c>
      <c r="AB7" s="343">
        <f t="shared" si="17"/>
        <v>0</v>
      </c>
      <c r="AC7" s="343">
        <f t="shared" si="18"/>
        <v>4</v>
      </c>
      <c r="AD7" s="344">
        <f t="shared" si="19"/>
        <v>4</v>
      </c>
      <c r="AE7" s="343">
        <f t="shared" si="20"/>
        <v>0</v>
      </c>
      <c r="AF7" s="343" t="str">
        <f t="shared" si="21"/>
        <v>A</v>
      </c>
      <c r="AG7" s="343" t="str">
        <f t="shared" si="22"/>
        <v>A</v>
      </c>
      <c r="AH7" s="274"/>
      <c r="AI7" s="59">
        <f t="shared" si="23"/>
        <v>0</v>
      </c>
      <c r="AJ7" s="60">
        <f t="shared" si="24"/>
        <v>0</v>
      </c>
      <c r="AK7" s="61">
        <f t="shared" si="25"/>
        <v>0</v>
      </c>
      <c r="AL7" s="62">
        <f t="shared" si="26"/>
        <v>0</v>
      </c>
      <c r="AM7" s="63">
        <f t="shared" si="27"/>
        <v>0</v>
      </c>
      <c r="AN7" s="275">
        <f t="shared" si="28"/>
        <v>0</v>
      </c>
      <c r="AO7" s="345">
        <v>91</v>
      </c>
      <c r="AP7" s="343">
        <f t="shared" si="29"/>
        <v>0</v>
      </c>
      <c r="AQ7" s="343">
        <f t="shared" si="30"/>
        <v>4</v>
      </c>
      <c r="AR7" s="344">
        <f t="shared" si="31"/>
        <v>4</v>
      </c>
      <c r="AS7" s="343">
        <f t="shared" si="32"/>
        <v>0</v>
      </c>
      <c r="AT7" s="343" t="str">
        <f t="shared" si="33"/>
        <v>A</v>
      </c>
      <c r="AU7" s="343" t="str">
        <f t="shared" si="34"/>
        <v>A</v>
      </c>
      <c r="AV7" s="274"/>
      <c r="AW7" s="59">
        <f t="shared" si="35"/>
        <v>0</v>
      </c>
      <c r="AX7" s="60">
        <f t="shared" si="36"/>
        <v>0</v>
      </c>
      <c r="AY7" s="61">
        <f t="shared" si="37"/>
        <v>0</v>
      </c>
      <c r="AZ7" s="62">
        <f t="shared" si="38"/>
        <v>0</v>
      </c>
      <c r="BA7" s="63">
        <f t="shared" si="39"/>
        <v>0</v>
      </c>
      <c r="BB7" s="275">
        <f t="shared" si="40"/>
        <v>0</v>
      </c>
      <c r="BC7" s="274"/>
      <c r="BD7" s="59">
        <f t="shared" si="41"/>
        <v>0</v>
      </c>
      <c r="BE7" s="60">
        <f t="shared" si="42"/>
        <v>0</v>
      </c>
      <c r="BF7" s="61">
        <f t="shared" si="43"/>
        <v>0</v>
      </c>
      <c r="BG7" s="62">
        <f t="shared" si="44"/>
        <v>0</v>
      </c>
      <c r="BH7" s="63">
        <f t="shared" si="45"/>
        <v>0</v>
      </c>
      <c r="BI7" s="275">
        <f t="shared" si="46"/>
        <v>0</v>
      </c>
      <c r="BJ7" s="274"/>
      <c r="BK7" s="59">
        <f t="shared" si="47"/>
        <v>0</v>
      </c>
      <c r="BL7" s="60">
        <f t="shared" si="48"/>
        <v>0</v>
      </c>
      <c r="BM7" s="61">
        <f t="shared" si="49"/>
        <v>0</v>
      </c>
      <c r="BN7" s="62">
        <f t="shared" si="50"/>
        <v>0</v>
      </c>
      <c r="BO7" s="63">
        <f t="shared" si="51"/>
        <v>0</v>
      </c>
      <c r="BP7" s="275">
        <f t="shared" si="52"/>
        <v>0</v>
      </c>
      <c r="BQ7" s="274"/>
      <c r="BR7" s="59">
        <f t="shared" si="53"/>
        <v>0</v>
      </c>
      <c r="BS7" s="60">
        <f t="shared" si="54"/>
        <v>0</v>
      </c>
      <c r="BT7" s="61">
        <f t="shared" si="55"/>
        <v>0</v>
      </c>
      <c r="BU7" s="62">
        <f t="shared" si="56"/>
        <v>0</v>
      </c>
      <c r="BV7" s="63">
        <f t="shared" si="57"/>
        <v>0</v>
      </c>
      <c r="BW7" s="275"/>
      <c r="BX7" s="274"/>
      <c r="BY7" s="59">
        <f t="shared" si="59"/>
        <v>0</v>
      </c>
      <c r="BZ7" s="60">
        <f t="shared" si="60"/>
        <v>0</v>
      </c>
      <c r="CA7" s="61"/>
      <c r="CB7" s="62">
        <f t="shared" si="62"/>
        <v>0</v>
      </c>
      <c r="CC7" s="63">
        <f t="shared" si="63"/>
        <v>0</v>
      </c>
      <c r="CD7" s="275"/>
      <c r="CE7" s="274"/>
      <c r="CF7" s="59">
        <f t="shared" si="65"/>
        <v>0</v>
      </c>
      <c r="CG7" s="60">
        <f t="shared" si="66"/>
        <v>0</v>
      </c>
      <c r="CH7" s="61">
        <f t="shared" si="67"/>
        <v>0</v>
      </c>
      <c r="CI7" s="62">
        <f t="shared" si="68"/>
        <v>0</v>
      </c>
      <c r="CJ7" s="63">
        <f t="shared" si="69"/>
        <v>0</v>
      </c>
      <c r="CK7" s="275">
        <f t="shared" si="70"/>
        <v>0</v>
      </c>
      <c r="CL7" s="274"/>
      <c r="CM7" s="59">
        <f t="shared" si="71"/>
        <v>0</v>
      </c>
      <c r="CN7" s="60">
        <f t="shared" si="72"/>
        <v>0</v>
      </c>
      <c r="CO7" s="61">
        <f t="shared" si="73"/>
        <v>0</v>
      </c>
      <c r="CP7" s="62">
        <f t="shared" si="74"/>
        <v>0</v>
      </c>
      <c r="CQ7" s="63">
        <f t="shared" si="75"/>
        <v>0</v>
      </c>
      <c r="CR7" s="275">
        <f t="shared" si="76"/>
        <v>0</v>
      </c>
      <c r="CS7" s="274"/>
      <c r="CT7" s="59">
        <f t="shared" si="77"/>
        <v>0</v>
      </c>
      <c r="CU7" s="60">
        <f t="shared" si="78"/>
        <v>0</v>
      </c>
      <c r="CV7" s="61">
        <f t="shared" si="79"/>
        <v>0</v>
      </c>
      <c r="CW7" s="62">
        <f t="shared" si="80"/>
        <v>0</v>
      </c>
      <c r="CX7" s="63">
        <f t="shared" si="81"/>
        <v>0</v>
      </c>
      <c r="CY7" s="275">
        <f t="shared" si="82"/>
        <v>0</v>
      </c>
      <c r="CZ7" s="274"/>
      <c r="DA7" s="59">
        <f t="shared" si="83"/>
        <v>0</v>
      </c>
      <c r="DB7" s="60">
        <f t="shared" si="84"/>
        <v>0</v>
      </c>
      <c r="DC7" s="61">
        <f t="shared" si="85"/>
        <v>0</v>
      </c>
      <c r="DD7" s="62">
        <f t="shared" si="86"/>
        <v>0</v>
      </c>
      <c r="DE7" s="63">
        <f t="shared" si="87"/>
        <v>0</v>
      </c>
      <c r="DF7" s="275">
        <f t="shared" si="88"/>
        <v>0</v>
      </c>
      <c r="DG7" s="274"/>
      <c r="DH7" s="59">
        <f t="shared" si="89"/>
        <v>0</v>
      </c>
      <c r="DI7" s="60">
        <f t="shared" si="90"/>
        <v>0</v>
      </c>
      <c r="DJ7" s="61">
        <f t="shared" si="91"/>
        <v>0</v>
      </c>
      <c r="DK7" s="62">
        <f t="shared" si="92"/>
        <v>0</v>
      </c>
      <c r="DL7" s="63">
        <f t="shared" si="93"/>
        <v>0</v>
      </c>
      <c r="DM7" s="275">
        <f t="shared" si="94"/>
        <v>0</v>
      </c>
      <c r="DN7" s="274"/>
      <c r="DO7" s="59">
        <f t="shared" si="95"/>
        <v>0</v>
      </c>
      <c r="DP7" s="60">
        <f t="shared" si="96"/>
        <v>0</v>
      </c>
      <c r="DQ7" s="61">
        <f t="shared" si="97"/>
        <v>0</v>
      </c>
      <c r="DR7" s="62">
        <f t="shared" si="98"/>
        <v>0</v>
      </c>
      <c r="DS7" s="63">
        <f t="shared" si="99"/>
        <v>0</v>
      </c>
      <c r="DT7" s="275">
        <f t="shared" si="100"/>
        <v>0</v>
      </c>
      <c r="DU7" s="274"/>
      <c r="DV7" s="59">
        <f t="shared" si="101"/>
        <v>0</v>
      </c>
      <c r="DW7" s="60">
        <f t="shared" si="102"/>
        <v>0</v>
      </c>
      <c r="DX7" s="61">
        <f t="shared" si="103"/>
        <v>0</v>
      </c>
      <c r="DY7" s="62">
        <f t="shared" si="104"/>
        <v>0</v>
      </c>
      <c r="DZ7" s="63">
        <f t="shared" si="105"/>
        <v>0</v>
      </c>
      <c r="EA7" s="275">
        <f t="shared" si="106"/>
        <v>0</v>
      </c>
      <c r="EB7" s="274"/>
      <c r="EC7" s="59">
        <f t="shared" si="107"/>
        <v>0</v>
      </c>
      <c r="ED7" s="60">
        <f t="shared" si="108"/>
        <v>0</v>
      </c>
      <c r="EE7" s="61">
        <f t="shared" si="109"/>
        <v>0</v>
      </c>
      <c r="EF7" s="62">
        <f t="shared" si="110"/>
        <v>0</v>
      </c>
      <c r="EG7" s="63">
        <f t="shared" si="111"/>
        <v>0</v>
      </c>
      <c r="EH7" s="275"/>
      <c r="EI7" s="274"/>
      <c r="EJ7" s="59">
        <f t="shared" si="112"/>
        <v>0</v>
      </c>
      <c r="EK7" s="60">
        <f t="shared" si="113"/>
        <v>0</v>
      </c>
      <c r="EL7" s="61">
        <f t="shared" si="114"/>
        <v>0</v>
      </c>
      <c r="EM7" s="62">
        <f t="shared" si="115"/>
        <v>0</v>
      </c>
      <c r="EN7" s="63">
        <f t="shared" si="116"/>
        <v>0</v>
      </c>
      <c r="EO7" s="275">
        <f t="shared" si="117"/>
        <v>0</v>
      </c>
      <c r="EP7" s="275"/>
      <c r="EQ7" s="276">
        <f t="shared" si="118"/>
        <v>15.666</v>
      </c>
      <c r="ER7" s="277">
        <f t="shared" si="119"/>
        <v>12</v>
      </c>
      <c r="ES7" s="278">
        <f t="shared" si="120"/>
        <v>46.997999999999998</v>
      </c>
      <c r="ET7" s="276">
        <f t="shared" si="121"/>
        <v>3.9169999999999998</v>
      </c>
      <c r="EU7" s="277">
        <f t="shared" si="122"/>
        <v>0</v>
      </c>
      <c r="EV7" s="277" t="str">
        <f t="shared" si="123"/>
        <v>A-</v>
      </c>
      <c r="EW7" s="279" t="str">
        <f t="shared" si="124"/>
        <v>A-</v>
      </c>
      <c r="EX7" s="69"/>
      <c r="EY7" s="70"/>
      <c r="EZ7" s="71"/>
      <c r="FA7" s="52"/>
      <c r="FB7" s="72"/>
    </row>
    <row r="8" spans="1:158" ht="50.1" customHeight="1">
      <c r="A8" s="53">
        <v>3</v>
      </c>
      <c r="B8" s="139" t="s">
        <v>16</v>
      </c>
      <c r="C8" s="138">
        <v>17206146</v>
      </c>
      <c r="D8" s="334" t="s">
        <v>363</v>
      </c>
      <c r="E8" s="290" t="s">
        <v>361</v>
      </c>
      <c r="F8" s="342">
        <v>88</v>
      </c>
      <c r="G8" s="343">
        <f t="shared" si="0"/>
        <v>0</v>
      </c>
      <c r="H8" s="343">
        <f t="shared" si="1"/>
        <v>3.6659999999999999</v>
      </c>
      <c r="I8" s="344">
        <f t="shared" si="2"/>
        <v>3.6659999999999999</v>
      </c>
      <c r="J8" s="343">
        <f t="shared" si="3"/>
        <v>0</v>
      </c>
      <c r="K8" s="343" t="str">
        <f t="shared" si="4"/>
        <v>A-</v>
      </c>
      <c r="L8" s="343" t="str">
        <f t="shared" si="125"/>
        <v>A-</v>
      </c>
      <c r="M8" s="345">
        <v>97</v>
      </c>
      <c r="N8" s="343">
        <f t="shared" si="5"/>
        <v>0</v>
      </c>
      <c r="O8" s="343">
        <f t="shared" si="6"/>
        <v>4</v>
      </c>
      <c r="P8" s="344">
        <f t="shared" si="7"/>
        <v>4</v>
      </c>
      <c r="Q8" s="62">
        <f t="shared" si="8"/>
        <v>0</v>
      </c>
      <c r="R8" s="63" t="str">
        <f t="shared" si="9"/>
        <v>A</v>
      </c>
      <c r="S8" s="343" t="str">
        <f t="shared" si="10"/>
        <v>A</v>
      </c>
      <c r="T8" s="345">
        <v>97</v>
      </c>
      <c r="U8" s="343">
        <f t="shared" si="11"/>
        <v>0</v>
      </c>
      <c r="V8" s="343">
        <f t="shared" si="12"/>
        <v>4</v>
      </c>
      <c r="W8" s="344">
        <f t="shared" si="13"/>
        <v>4</v>
      </c>
      <c r="X8" s="343">
        <f t="shared" si="14"/>
        <v>0</v>
      </c>
      <c r="Y8" s="343" t="str">
        <f t="shared" si="15"/>
        <v>A</v>
      </c>
      <c r="Z8" s="343" t="str">
        <f t="shared" si="16"/>
        <v>A</v>
      </c>
      <c r="AA8" s="274"/>
      <c r="AB8" s="59">
        <f t="shared" si="17"/>
        <v>0</v>
      </c>
      <c r="AC8" s="60">
        <f t="shared" si="18"/>
        <v>0</v>
      </c>
      <c r="AD8" s="61">
        <f t="shared" si="19"/>
        <v>0</v>
      </c>
      <c r="AE8" s="62">
        <f t="shared" si="20"/>
        <v>0</v>
      </c>
      <c r="AF8" s="63">
        <f t="shared" si="21"/>
        <v>0</v>
      </c>
      <c r="AG8" s="275">
        <f t="shared" si="22"/>
        <v>0</v>
      </c>
      <c r="AH8" s="274"/>
      <c r="AI8" s="59">
        <f t="shared" si="23"/>
        <v>0</v>
      </c>
      <c r="AJ8" s="60">
        <f t="shared" si="24"/>
        <v>0</v>
      </c>
      <c r="AK8" s="61">
        <f t="shared" si="25"/>
        <v>0</v>
      </c>
      <c r="AL8" s="62">
        <f t="shared" si="26"/>
        <v>0</v>
      </c>
      <c r="AM8" s="63">
        <f t="shared" si="27"/>
        <v>0</v>
      </c>
      <c r="AN8" s="275">
        <f t="shared" si="28"/>
        <v>0</v>
      </c>
      <c r="AO8" s="321"/>
      <c r="AP8" s="295">
        <f t="shared" si="29"/>
        <v>0</v>
      </c>
      <c r="AQ8" s="295">
        <f t="shared" si="30"/>
        <v>0</v>
      </c>
      <c r="AR8" s="296">
        <f t="shared" si="31"/>
        <v>0</v>
      </c>
      <c r="AS8" s="295">
        <f t="shared" si="32"/>
        <v>0</v>
      </c>
      <c r="AT8" s="295">
        <f t="shared" si="33"/>
        <v>0</v>
      </c>
      <c r="AU8" s="295">
        <f t="shared" si="34"/>
        <v>0</v>
      </c>
      <c r="AV8" s="345">
        <v>93</v>
      </c>
      <c r="AW8" s="343">
        <f t="shared" si="35"/>
        <v>0</v>
      </c>
      <c r="AX8" s="343">
        <f t="shared" si="36"/>
        <v>4</v>
      </c>
      <c r="AY8" s="344">
        <f t="shared" si="37"/>
        <v>4</v>
      </c>
      <c r="AZ8" s="343">
        <f t="shared" si="38"/>
        <v>0</v>
      </c>
      <c r="BA8" s="343" t="str">
        <f t="shared" si="39"/>
        <v>A</v>
      </c>
      <c r="BB8" s="343" t="str">
        <f t="shared" si="40"/>
        <v>A</v>
      </c>
      <c r="BC8" s="274"/>
      <c r="BD8" s="59">
        <f t="shared" si="41"/>
        <v>0</v>
      </c>
      <c r="BE8" s="60">
        <f t="shared" si="42"/>
        <v>0</v>
      </c>
      <c r="BF8" s="61">
        <f t="shared" si="43"/>
        <v>0</v>
      </c>
      <c r="BG8" s="62">
        <f t="shared" si="44"/>
        <v>0</v>
      </c>
      <c r="BH8" s="63">
        <f t="shared" si="45"/>
        <v>0</v>
      </c>
      <c r="BI8" s="275">
        <f t="shared" si="46"/>
        <v>0</v>
      </c>
      <c r="BJ8" s="274"/>
      <c r="BK8" s="59">
        <f t="shared" si="47"/>
        <v>0</v>
      </c>
      <c r="BL8" s="60">
        <f t="shared" si="48"/>
        <v>0</v>
      </c>
      <c r="BM8" s="61">
        <f t="shared" si="49"/>
        <v>0</v>
      </c>
      <c r="BN8" s="62">
        <f t="shared" si="50"/>
        <v>0</v>
      </c>
      <c r="BO8" s="63">
        <f t="shared" si="51"/>
        <v>0</v>
      </c>
      <c r="BP8" s="275">
        <f t="shared" si="52"/>
        <v>0</v>
      </c>
      <c r="BQ8" s="274"/>
      <c r="BR8" s="59">
        <f t="shared" si="53"/>
        <v>0</v>
      </c>
      <c r="BS8" s="60">
        <f t="shared" si="54"/>
        <v>0</v>
      </c>
      <c r="BT8" s="61">
        <f t="shared" si="55"/>
        <v>0</v>
      </c>
      <c r="BU8" s="62">
        <f t="shared" si="56"/>
        <v>0</v>
      </c>
      <c r="BV8" s="63">
        <f t="shared" si="57"/>
        <v>0</v>
      </c>
      <c r="BW8" s="275">
        <f t="shared" si="58"/>
        <v>0</v>
      </c>
      <c r="BX8" s="345">
        <v>93</v>
      </c>
      <c r="BY8" s="59">
        <f t="shared" si="59"/>
        <v>0</v>
      </c>
      <c r="BZ8" s="60">
        <f t="shared" si="60"/>
        <v>4</v>
      </c>
      <c r="CA8" s="344">
        <v>4</v>
      </c>
      <c r="CB8" s="343">
        <f t="shared" si="62"/>
        <v>0</v>
      </c>
      <c r="CC8" s="343" t="str">
        <f t="shared" si="63"/>
        <v>A</v>
      </c>
      <c r="CD8" s="343" t="str">
        <f t="shared" si="64"/>
        <v>A</v>
      </c>
      <c r="CE8" s="321"/>
      <c r="CF8" s="59">
        <f t="shared" si="65"/>
        <v>0</v>
      </c>
      <c r="CG8" s="60">
        <f t="shared" si="66"/>
        <v>0</v>
      </c>
      <c r="CH8" s="61">
        <f t="shared" si="67"/>
        <v>0</v>
      </c>
      <c r="CI8" s="62">
        <f t="shared" si="68"/>
        <v>0</v>
      </c>
      <c r="CJ8" s="63">
        <f t="shared" si="69"/>
        <v>0</v>
      </c>
      <c r="CK8" s="275">
        <f t="shared" si="70"/>
        <v>0</v>
      </c>
      <c r="CL8" s="274"/>
      <c r="CM8" s="59">
        <f t="shared" si="71"/>
        <v>0</v>
      </c>
      <c r="CN8" s="60">
        <f t="shared" si="72"/>
        <v>0</v>
      </c>
      <c r="CO8" s="61">
        <f t="shared" si="73"/>
        <v>0</v>
      </c>
      <c r="CP8" s="62">
        <f t="shared" si="74"/>
        <v>0</v>
      </c>
      <c r="CQ8" s="63">
        <f t="shared" si="75"/>
        <v>0</v>
      </c>
      <c r="CR8" s="275">
        <f t="shared" si="76"/>
        <v>0</v>
      </c>
      <c r="CS8" s="274"/>
      <c r="CT8" s="59">
        <f t="shared" si="77"/>
        <v>0</v>
      </c>
      <c r="CU8" s="60">
        <f t="shared" si="78"/>
        <v>0</v>
      </c>
      <c r="CV8" s="61">
        <f t="shared" si="79"/>
        <v>0</v>
      </c>
      <c r="CW8" s="62">
        <f t="shared" si="80"/>
        <v>0</v>
      </c>
      <c r="CX8" s="63">
        <f t="shared" si="81"/>
        <v>0</v>
      </c>
      <c r="CY8" s="275">
        <f t="shared" si="82"/>
        <v>0</v>
      </c>
      <c r="CZ8" s="274"/>
      <c r="DA8" s="59">
        <f t="shared" si="83"/>
        <v>0</v>
      </c>
      <c r="DB8" s="60">
        <f t="shared" si="84"/>
        <v>0</v>
      </c>
      <c r="DC8" s="61">
        <f t="shared" si="85"/>
        <v>0</v>
      </c>
      <c r="DD8" s="62">
        <f t="shared" si="86"/>
        <v>0</v>
      </c>
      <c r="DE8" s="63">
        <f t="shared" si="87"/>
        <v>0</v>
      </c>
      <c r="DF8" s="275">
        <f t="shared" si="88"/>
        <v>0</v>
      </c>
      <c r="DG8" s="274"/>
      <c r="DH8" s="59">
        <f t="shared" si="89"/>
        <v>0</v>
      </c>
      <c r="DI8" s="60">
        <f t="shared" si="90"/>
        <v>0</v>
      </c>
      <c r="DJ8" s="61">
        <f t="shared" si="91"/>
        <v>0</v>
      </c>
      <c r="DK8" s="62">
        <f t="shared" si="92"/>
        <v>0</v>
      </c>
      <c r="DL8" s="63">
        <f t="shared" si="93"/>
        <v>0</v>
      </c>
      <c r="DM8" s="275">
        <f t="shared" si="94"/>
        <v>0</v>
      </c>
      <c r="DN8" s="274"/>
      <c r="DO8" s="59">
        <f t="shared" si="95"/>
        <v>0</v>
      </c>
      <c r="DP8" s="60">
        <f t="shared" si="96"/>
        <v>0</v>
      </c>
      <c r="DQ8" s="61">
        <f t="shared" si="97"/>
        <v>0</v>
      </c>
      <c r="DR8" s="62">
        <f t="shared" si="98"/>
        <v>0</v>
      </c>
      <c r="DS8" s="63">
        <f t="shared" si="99"/>
        <v>0</v>
      </c>
      <c r="DT8" s="275">
        <f t="shared" si="100"/>
        <v>0</v>
      </c>
      <c r="DU8" s="274"/>
      <c r="DV8" s="59">
        <f t="shared" si="101"/>
        <v>0</v>
      </c>
      <c r="DW8" s="60">
        <f t="shared" si="102"/>
        <v>0</v>
      </c>
      <c r="DX8" s="61">
        <f t="shared" si="103"/>
        <v>0</v>
      </c>
      <c r="DY8" s="62">
        <f t="shared" si="104"/>
        <v>0</v>
      </c>
      <c r="DZ8" s="63">
        <f t="shared" si="105"/>
        <v>0</v>
      </c>
      <c r="EA8" s="275">
        <f t="shared" si="106"/>
        <v>0</v>
      </c>
      <c r="EB8" s="274"/>
      <c r="EC8" s="59">
        <f t="shared" si="107"/>
        <v>0</v>
      </c>
      <c r="ED8" s="60">
        <f t="shared" si="108"/>
        <v>0</v>
      </c>
      <c r="EE8" s="61">
        <f t="shared" si="109"/>
        <v>0</v>
      </c>
      <c r="EF8" s="62">
        <f t="shared" si="110"/>
        <v>0</v>
      </c>
      <c r="EG8" s="63">
        <f t="shared" si="111"/>
        <v>0</v>
      </c>
      <c r="EH8" s="275"/>
      <c r="EI8" s="274"/>
      <c r="EJ8" s="59">
        <f t="shared" si="112"/>
        <v>0</v>
      </c>
      <c r="EK8" s="60">
        <f t="shared" si="113"/>
        <v>0</v>
      </c>
      <c r="EL8" s="61">
        <f t="shared" si="114"/>
        <v>0</v>
      </c>
      <c r="EM8" s="62">
        <f t="shared" si="115"/>
        <v>0</v>
      </c>
      <c r="EN8" s="63">
        <f t="shared" si="116"/>
        <v>0</v>
      </c>
      <c r="EO8" s="275">
        <f t="shared" si="117"/>
        <v>0</v>
      </c>
      <c r="EP8" s="275"/>
      <c r="EQ8" s="276">
        <f t="shared" si="118"/>
        <v>19.666</v>
      </c>
      <c r="ER8" s="277">
        <f t="shared" si="119"/>
        <v>15</v>
      </c>
      <c r="ES8" s="278">
        <f t="shared" si="120"/>
        <v>58.997999999999998</v>
      </c>
      <c r="ET8" s="276">
        <f t="shared" si="121"/>
        <v>3.9329999999999998</v>
      </c>
      <c r="EU8" s="277">
        <f t="shared" si="122"/>
        <v>0</v>
      </c>
      <c r="EV8" s="277" t="str">
        <f t="shared" si="123"/>
        <v>A-</v>
      </c>
      <c r="EW8" s="279" t="str">
        <f t="shared" si="124"/>
        <v>A-</v>
      </c>
      <c r="EX8" s="69"/>
      <c r="EY8" s="70"/>
      <c r="EZ8" s="71"/>
      <c r="FA8" s="52"/>
    </row>
    <row r="9" spans="1:158" ht="50.1" customHeight="1">
      <c r="A9" s="53">
        <v>4</v>
      </c>
      <c r="B9" s="139" t="s">
        <v>16</v>
      </c>
      <c r="C9" s="138">
        <v>17206147</v>
      </c>
      <c r="D9" s="334" t="s">
        <v>364</v>
      </c>
      <c r="E9" s="291" t="s">
        <v>361</v>
      </c>
      <c r="F9" s="342">
        <v>98</v>
      </c>
      <c r="G9" s="343">
        <f t="shared" si="0"/>
        <v>0</v>
      </c>
      <c r="H9" s="343">
        <f t="shared" si="1"/>
        <v>4</v>
      </c>
      <c r="I9" s="344">
        <f t="shared" si="2"/>
        <v>4</v>
      </c>
      <c r="J9" s="343">
        <f t="shared" si="3"/>
        <v>0</v>
      </c>
      <c r="K9" s="343" t="str">
        <f t="shared" si="4"/>
        <v>A</v>
      </c>
      <c r="L9" s="343" t="str">
        <f t="shared" si="125"/>
        <v>A</v>
      </c>
      <c r="M9" s="345">
        <v>81</v>
      </c>
      <c r="N9" s="343">
        <f t="shared" si="5"/>
        <v>0</v>
      </c>
      <c r="O9" s="343">
        <f t="shared" si="6"/>
        <v>3.3330000000000002</v>
      </c>
      <c r="P9" s="344">
        <f t="shared" si="7"/>
        <v>3.3330000000000002</v>
      </c>
      <c r="Q9" s="62">
        <f t="shared" si="8"/>
        <v>0</v>
      </c>
      <c r="R9" s="63" t="str">
        <f t="shared" si="9"/>
        <v>B+</v>
      </c>
      <c r="S9" s="343" t="str">
        <f t="shared" si="10"/>
        <v>B+</v>
      </c>
      <c r="T9" s="321"/>
      <c r="U9" s="295">
        <f t="shared" si="11"/>
        <v>0</v>
      </c>
      <c r="V9" s="295">
        <f t="shared" si="12"/>
        <v>0</v>
      </c>
      <c r="W9" s="296">
        <f t="shared" si="13"/>
        <v>0</v>
      </c>
      <c r="X9" s="62">
        <f t="shared" si="14"/>
        <v>0</v>
      </c>
      <c r="Y9" s="63">
        <f t="shared" si="15"/>
        <v>0</v>
      </c>
      <c r="Z9" s="275">
        <f t="shared" si="16"/>
        <v>0</v>
      </c>
      <c r="AA9" s="274"/>
      <c r="AB9" s="59">
        <f t="shared" si="17"/>
        <v>0</v>
      </c>
      <c r="AC9" s="60">
        <f t="shared" si="18"/>
        <v>0</v>
      </c>
      <c r="AD9" s="61">
        <f t="shared" si="19"/>
        <v>0</v>
      </c>
      <c r="AE9" s="62">
        <f t="shared" si="20"/>
        <v>0</v>
      </c>
      <c r="AF9" s="63">
        <f t="shared" si="21"/>
        <v>0</v>
      </c>
      <c r="AG9" s="275">
        <f t="shared" si="22"/>
        <v>0</v>
      </c>
      <c r="AH9" s="274"/>
      <c r="AI9" s="59">
        <f t="shared" si="23"/>
        <v>0</v>
      </c>
      <c r="AJ9" s="60">
        <f t="shared" si="24"/>
        <v>0</v>
      </c>
      <c r="AK9" s="61">
        <f t="shared" si="25"/>
        <v>0</v>
      </c>
      <c r="AL9" s="62">
        <f t="shared" si="26"/>
        <v>0</v>
      </c>
      <c r="AM9" s="63">
        <f t="shared" si="27"/>
        <v>0</v>
      </c>
      <c r="AN9" s="275">
        <f t="shared" si="28"/>
        <v>0</v>
      </c>
      <c r="AO9" s="345">
        <v>95</v>
      </c>
      <c r="AP9" s="343">
        <f t="shared" si="29"/>
        <v>0</v>
      </c>
      <c r="AQ9" s="343">
        <f t="shared" si="30"/>
        <v>4</v>
      </c>
      <c r="AR9" s="344">
        <f t="shared" si="31"/>
        <v>4</v>
      </c>
      <c r="AS9" s="343">
        <f t="shared" si="32"/>
        <v>0</v>
      </c>
      <c r="AT9" s="343" t="str">
        <f t="shared" si="33"/>
        <v>A</v>
      </c>
      <c r="AU9" s="343" t="str">
        <f t="shared" si="34"/>
        <v>A</v>
      </c>
      <c r="AV9" s="274"/>
      <c r="AW9" s="59">
        <f t="shared" si="35"/>
        <v>0</v>
      </c>
      <c r="AX9" s="60">
        <f t="shared" si="36"/>
        <v>0</v>
      </c>
      <c r="AY9" s="61">
        <f t="shared" si="37"/>
        <v>0</v>
      </c>
      <c r="AZ9" s="62">
        <f t="shared" si="38"/>
        <v>0</v>
      </c>
      <c r="BA9" s="63">
        <f t="shared" si="39"/>
        <v>0</v>
      </c>
      <c r="BB9" s="275">
        <f t="shared" si="40"/>
        <v>0</v>
      </c>
      <c r="BC9" s="274"/>
      <c r="BD9" s="59">
        <f t="shared" si="41"/>
        <v>0</v>
      </c>
      <c r="BE9" s="60">
        <f t="shared" si="42"/>
        <v>0</v>
      </c>
      <c r="BF9" s="61">
        <f t="shared" si="43"/>
        <v>0</v>
      </c>
      <c r="BG9" s="62">
        <f t="shared" si="44"/>
        <v>0</v>
      </c>
      <c r="BH9" s="63">
        <f t="shared" si="45"/>
        <v>0</v>
      </c>
      <c r="BI9" s="275">
        <f t="shared" si="46"/>
        <v>0</v>
      </c>
      <c r="BJ9" s="274"/>
      <c r="BK9" s="59">
        <f t="shared" si="47"/>
        <v>0</v>
      </c>
      <c r="BL9" s="60">
        <f t="shared" si="48"/>
        <v>0</v>
      </c>
      <c r="BM9" s="61">
        <f t="shared" si="49"/>
        <v>0</v>
      </c>
      <c r="BN9" s="62">
        <f t="shared" si="50"/>
        <v>0</v>
      </c>
      <c r="BO9" s="63">
        <f t="shared" si="51"/>
        <v>0</v>
      </c>
      <c r="BP9" s="275">
        <f t="shared" si="52"/>
        <v>0</v>
      </c>
      <c r="BQ9" s="274"/>
      <c r="BR9" s="59">
        <f t="shared" si="53"/>
        <v>0</v>
      </c>
      <c r="BS9" s="60">
        <f t="shared" si="54"/>
        <v>0</v>
      </c>
      <c r="BT9" s="61">
        <f t="shared" si="55"/>
        <v>0</v>
      </c>
      <c r="BU9" s="62">
        <f t="shared" si="56"/>
        <v>0</v>
      </c>
      <c r="BV9" s="63">
        <f t="shared" si="57"/>
        <v>0</v>
      </c>
      <c r="BW9" s="275">
        <f t="shared" si="58"/>
        <v>0</v>
      </c>
      <c r="BX9" s="274"/>
      <c r="BY9" s="59">
        <f t="shared" si="59"/>
        <v>0</v>
      </c>
      <c r="BZ9" s="60">
        <f t="shared" si="60"/>
        <v>0</v>
      </c>
      <c r="CA9" s="61">
        <f t="shared" si="61"/>
        <v>0</v>
      </c>
      <c r="CB9" s="62">
        <f t="shared" si="62"/>
        <v>0</v>
      </c>
      <c r="CC9" s="63">
        <f t="shared" si="63"/>
        <v>0</v>
      </c>
      <c r="CD9" s="275">
        <f t="shared" si="64"/>
        <v>0</v>
      </c>
      <c r="CE9" s="274"/>
      <c r="CF9" s="59">
        <f t="shared" si="65"/>
        <v>0</v>
      </c>
      <c r="CG9" s="60">
        <f t="shared" si="66"/>
        <v>0</v>
      </c>
      <c r="CH9" s="61">
        <f t="shared" si="67"/>
        <v>0</v>
      </c>
      <c r="CI9" s="62">
        <f t="shared" si="68"/>
        <v>0</v>
      </c>
      <c r="CJ9" s="63">
        <f t="shared" si="69"/>
        <v>0</v>
      </c>
      <c r="CK9" s="275">
        <f t="shared" si="70"/>
        <v>0</v>
      </c>
      <c r="CL9" s="274"/>
      <c r="CM9" s="59">
        <f t="shared" si="71"/>
        <v>0</v>
      </c>
      <c r="CN9" s="60">
        <f t="shared" si="72"/>
        <v>0</v>
      </c>
      <c r="CO9" s="61">
        <f t="shared" si="73"/>
        <v>0</v>
      </c>
      <c r="CP9" s="62">
        <f t="shared" si="74"/>
        <v>0</v>
      </c>
      <c r="CQ9" s="63">
        <f t="shared" si="75"/>
        <v>0</v>
      </c>
      <c r="CR9" s="275">
        <f t="shared" si="76"/>
        <v>0</v>
      </c>
      <c r="CS9" s="274"/>
      <c r="CT9" s="59">
        <f t="shared" si="77"/>
        <v>0</v>
      </c>
      <c r="CU9" s="60">
        <f t="shared" si="78"/>
        <v>0</v>
      </c>
      <c r="CV9" s="61">
        <f t="shared" si="79"/>
        <v>0</v>
      </c>
      <c r="CW9" s="62">
        <f t="shared" si="80"/>
        <v>0</v>
      </c>
      <c r="CX9" s="63">
        <f t="shared" si="81"/>
        <v>0</v>
      </c>
      <c r="CY9" s="275">
        <f t="shared" si="82"/>
        <v>0</v>
      </c>
      <c r="CZ9" s="274"/>
      <c r="DA9" s="59">
        <f t="shared" si="83"/>
        <v>0</v>
      </c>
      <c r="DB9" s="60">
        <f t="shared" si="84"/>
        <v>0</v>
      </c>
      <c r="DC9" s="61">
        <f t="shared" si="85"/>
        <v>0</v>
      </c>
      <c r="DD9" s="62">
        <f t="shared" si="86"/>
        <v>0</v>
      </c>
      <c r="DE9" s="63">
        <f t="shared" si="87"/>
        <v>0</v>
      </c>
      <c r="DF9" s="275">
        <f t="shared" si="88"/>
        <v>0</v>
      </c>
      <c r="DG9" s="274"/>
      <c r="DH9" s="59">
        <f t="shared" si="89"/>
        <v>0</v>
      </c>
      <c r="DI9" s="60">
        <f t="shared" si="90"/>
        <v>0</v>
      </c>
      <c r="DJ9" s="61">
        <f t="shared" si="91"/>
        <v>0</v>
      </c>
      <c r="DK9" s="62">
        <f t="shared" si="92"/>
        <v>0</v>
      </c>
      <c r="DL9" s="63">
        <f t="shared" si="93"/>
        <v>0</v>
      </c>
      <c r="DM9" s="275">
        <f t="shared" si="94"/>
        <v>0</v>
      </c>
      <c r="DN9" s="274"/>
      <c r="DO9" s="59">
        <f t="shared" si="95"/>
        <v>0</v>
      </c>
      <c r="DP9" s="60">
        <f t="shared" si="96"/>
        <v>0</v>
      </c>
      <c r="DQ9" s="61">
        <f t="shared" si="97"/>
        <v>0</v>
      </c>
      <c r="DR9" s="62">
        <f t="shared" si="98"/>
        <v>0</v>
      </c>
      <c r="DS9" s="63">
        <f t="shared" si="99"/>
        <v>0</v>
      </c>
      <c r="DT9" s="275">
        <f t="shared" si="100"/>
        <v>0</v>
      </c>
      <c r="DU9" s="274"/>
      <c r="DV9" s="59">
        <f t="shared" si="101"/>
        <v>0</v>
      </c>
      <c r="DW9" s="60">
        <f t="shared" si="102"/>
        <v>0</v>
      </c>
      <c r="DX9" s="61">
        <f t="shared" si="103"/>
        <v>0</v>
      </c>
      <c r="DY9" s="62">
        <f t="shared" si="104"/>
        <v>0</v>
      </c>
      <c r="DZ9" s="63">
        <f t="shared" si="105"/>
        <v>0</v>
      </c>
      <c r="EA9" s="275">
        <f t="shared" si="106"/>
        <v>0</v>
      </c>
      <c r="EB9" s="274"/>
      <c r="EC9" s="59">
        <f t="shared" si="107"/>
        <v>0</v>
      </c>
      <c r="ED9" s="60">
        <f t="shared" si="108"/>
        <v>0</v>
      </c>
      <c r="EE9" s="61">
        <f t="shared" si="109"/>
        <v>0</v>
      </c>
      <c r="EF9" s="62">
        <f t="shared" si="110"/>
        <v>0</v>
      </c>
      <c r="EG9" s="63">
        <f t="shared" si="111"/>
        <v>0</v>
      </c>
      <c r="EH9" s="275"/>
      <c r="EI9" s="274"/>
      <c r="EJ9" s="59">
        <f t="shared" si="112"/>
        <v>0</v>
      </c>
      <c r="EK9" s="60">
        <f t="shared" si="113"/>
        <v>0</v>
      </c>
      <c r="EL9" s="61">
        <f t="shared" si="114"/>
        <v>0</v>
      </c>
      <c r="EM9" s="62">
        <f t="shared" si="115"/>
        <v>0</v>
      </c>
      <c r="EN9" s="63">
        <f t="shared" si="116"/>
        <v>0</v>
      </c>
      <c r="EO9" s="275">
        <f t="shared" si="117"/>
        <v>0</v>
      </c>
      <c r="EP9" s="275"/>
      <c r="EQ9" s="276">
        <f t="shared" si="118"/>
        <v>11.333</v>
      </c>
      <c r="ER9" s="277">
        <f t="shared" si="119"/>
        <v>9</v>
      </c>
      <c r="ES9" s="278">
        <f t="shared" si="120"/>
        <v>33.999000000000002</v>
      </c>
      <c r="ET9" s="276">
        <f t="shared" si="121"/>
        <v>3.778</v>
      </c>
      <c r="EU9" s="277">
        <f t="shared" si="122"/>
        <v>0</v>
      </c>
      <c r="EV9" s="277" t="str">
        <f t="shared" si="123"/>
        <v>A-</v>
      </c>
      <c r="EW9" s="279" t="str">
        <f t="shared" si="124"/>
        <v>A-</v>
      </c>
      <c r="EX9" s="69"/>
      <c r="EY9" s="70"/>
      <c r="EZ9" s="71"/>
      <c r="FA9" s="52"/>
    </row>
    <row r="10" spans="1:158" ht="50.1" customHeight="1">
      <c r="A10" s="53">
        <v>5</v>
      </c>
      <c r="B10" s="139" t="s">
        <v>16</v>
      </c>
      <c r="C10" s="138">
        <v>17206148</v>
      </c>
      <c r="D10" s="334" t="s">
        <v>365</v>
      </c>
      <c r="E10" s="291" t="s">
        <v>361</v>
      </c>
      <c r="F10" s="342">
        <v>95</v>
      </c>
      <c r="G10" s="343">
        <f t="shared" si="0"/>
        <v>0</v>
      </c>
      <c r="H10" s="343">
        <f t="shared" si="1"/>
        <v>4</v>
      </c>
      <c r="I10" s="344">
        <f t="shared" si="2"/>
        <v>4</v>
      </c>
      <c r="J10" s="343">
        <f t="shared" si="3"/>
        <v>0</v>
      </c>
      <c r="K10" s="343" t="str">
        <f t="shared" si="4"/>
        <v>A</v>
      </c>
      <c r="L10" s="343" t="str">
        <f t="shared" si="125"/>
        <v>A</v>
      </c>
      <c r="M10" s="345">
        <v>84</v>
      </c>
      <c r="N10" s="343">
        <f t="shared" si="5"/>
        <v>0</v>
      </c>
      <c r="O10" s="343">
        <f t="shared" si="6"/>
        <v>3.3330000000000002</v>
      </c>
      <c r="P10" s="344">
        <f t="shared" si="7"/>
        <v>3.3330000000000002</v>
      </c>
      <c r="Q10" s="62">
        <f t="shared" si="8"/>
        <v>0</v>
      </c>
      <c r="R10" s="63" t="str">
        <f t="shared" si="9"/>
        <v>B+</v>
      </c>
      <c r="S10" s="343" t="str">
        <f t="shared" si="10"/>
        <v>B+</v>
      </c>
      <c r="T10" s="345">
        <v>82</v>
      </c>
      <c r="U10" s="343">
        <f t="shared" si="11"/>
        <v>0</v>
      </c>
      <c r="V10" s="343">
        <f t="shared" si="12"/>
        <v>3.3330000000000002</v>
      </c>
      <c r="W10" s="344">
        <f t="shared" si="13"/>
        <v>3.3330000000000002</v>
      </c>
      <c r="X10" s="343">
        <f t="shared" si="14"/>
        <v>0</v>
      </c>
      <c r="Y10" s="343" t="str">
        <f t="shared" si="15"/>
        <v>B+</v>
      </c>
      <c r="Z10" s="343" t="str">
        <f t="shared" si="16"/>
        <v>B+</v>
      </c>
      <c r="AA10" s="345">
        <v>93</v>
      </c>
      <c r="AB10" s="343">
        <f t="shared" si="17"/>
        <v>0</v>
      </c>
      <c r="AC10" s="343">
        <f t="shared" si="18"/>
        <v>4</v>
      </c>
      <c r="AD10" s="344">
        <f t="shared" si="19"/>
        <v>4</v>
      </c>
      <c r="AE10" s="343">
        <f t="shared" si="20"/>
        <v>0</v>
      </c>
      <c r="AF10" s="343" t="str">
        <f t="shared" si="21"/>
        <v>A</v>
      </c>
      <c r="AG10" s="343" t="str">
        <f t="shared" si="22"/>
        <v>A</v>
      </c>
      <c r="AH10" s="274"/>
      <c r="AI10" s="59">
        <f t="shared" si="23"/>
        <v>0</v>
      </c>
      <c r="AJ10" s="60">
        <f t="shared" si="24"/>
        <v>0</v>
      </c>
      <c r="AK10" s="61">
        <f t="shared" si="25"/>
        <v>0</v>
      </c>
      <c r="AL10" s="62">
        <f t="shared" si="26"/>
        <v>0</v>
      </c>
      <c r="AM10" s="63">
        <f t="shared" si="27"/>
        <v>0</v>
      </c>
      <c r="AN10" s="275">
        <f t="shared" si="28"/>
        <v>0</v>
      </c>
      <c r="AO10" s="274"/>
      <c r="AP10" s="59">
        <f t="shared" si="29"/>
        <v>0</v>
      </c>
      <c r="AQ10" s="60">
        <f t="shared" si="30"/>
        <v>0</v>
      </c>
      <c r="AR10" s="61">
        <f t="shared" si="31"/>
        <v>0</v>
      </c>
      <c r="AS10" s="62">
        <f t="shared" si="32"/>
        <v>0</v>
      </c>
      <c r="AT10" s="63">
        <f t="shared" si="33"/>
        <v>0</v>
      </c>
      <c r="AU10" s="275">
        <f t="shared" si="34"/>
        <v>0</v>
      </c>
      <c r="AV10" s="274"/>
      <c r="AW10" s="59">
        <f t="shared" si="35"/>
        <v>0</v>
      </c>
      <c r="AX10" s="60">
        <f t="shared" si="36"/>
        <v>0</v>
      </c>
      <c r="AY10" s="61">
        <f t="shared" si="37"/>
        <v>0</v>
      </c>
      <c r="AZ10" s="62">
        <f t="shared" si="38"/>
        <v>0</v>
      </c>
      <c r="BA10" s="63">
        <f t="shared" si="39"/>
        <v>0</v>
      </c>
      <c r="BB10" s="275">
        <f t="shared" si="40"/>
        <v>0</v>
      </c>
      <c r="BC10" s="274"/>
      <c r="BD10" s="59">
        <f t="shared" si="41"/>
        <v>0</v>
      </c>
      <c r="BE10" s="60">
        <f t="shared" si="42"/>
        <v>0</v>
      </c>
      <c r="BF10" s="61">
        <f t="shared" si="43"/>
        <v>0</v>
      </c>
      <c r="BG10" s="62">
        <f t="shared" si="44"/>
        <v>0</v>
      </c>
      <c r="BH10" s="63">
        <f t="shared" si="45"/>
        <v>0</v>
      </c>
      <c r="BI10" s="275">
        <f t="shared" si="46"/>
        <v>0</v>
      </c>
      <c r="BJ10" s="274"/>
      <c r="BK10" s="59">
        <f t="shared" si="47"/>
        <v>0</v>
      </c>
      <c r="BL10" s="60">
        <f t="shared" si="48"/>
        <v>0</v>
      </c>
      <c r="BM10" s="61">
        <f t="shared" si="49"/>
        <v>0</v>
      </c>
      <c r="BN10" s="62">
        <f t="shared" si="50"/>
        <v>0</v>
      </c>
      <c r="BO10" s="63">
        <f t="shared" si="51"/>
        <v>0</v>
      </c>
      <c r="BP10" s="275">
        <f t="shared" si="52"/>
        <v>0</v>
      </c>
      <c r="BQ10" s="274"/>
      <c r="BR10" s="59">
        <f t="shared" si="53"/>
        <v>0</v>
      </c>
      <c r="BS10" s="60">
        <f t="shared" si="54"/>
        <v>0</v>
      </c>
      <c r="BT10" s="61">
        <f t="shared" si="55"/>
        <v>0</v>
      </c>
      <c r="BU10" s="62">
        <f t="shared" si="56"/>
        <v>0</v>
      </c>
      <c r="BV10" s="63">
        <f t="shared" si="57"/>
        <v>0</v>
      </c>
      <c r="BW10" s="275">
        <f t="shared" si="58"/>
        <v>0</v>
      </c>
      <c r="BX10" s="274"/>
      <c r="BY10" s="59">
        <f t="shared" si="59"/>
        <v>0</v>
      </c>
      <c r="BZ10" s="60">
        <f t="shared" si="60"/>
        <v>0</v>
      </c>
      <c r="CA10" s="61">
        <f t="shared" si="61"/>
        <v>0</v>
      </c>
      <c r="CB10" s="62">
        <f t="shared" si="62"/>
        <v>0</v>
      </c>
      <c r="CC10" s="63">
        <f t="shared" si="63"/>
        <v>0</v>
      </c>
      <c r="CD10" s="275">
        <f t="shared" si="64"/>
        <v>0</v>
      </c>
      <c r="CE10" s="274"/>
      <c r="CF10" s="59">
        <f t="shared" si="65"/>
        <v>0</v>
      </c>
      <c r="CG10" s="60">
        <f t="shared" si="66"/>
        <v>0</v>
      </c>
      <c r="CH10" s="61">
        <f t="shared" si="67"/>
        <v>0</v>
      </c>
      <c r="CI10" s="62">
        <f t="shared" si="68"/>
        <v>0</v>
      </c>
      <c r="CJ10" s="63">
        <f t="shared" si="69"/>
        <v>0</v>
      </c>
      <c r="CK10" s="275">
        <f t="shared" si="70"/>
        <v>0</v>
      </c>
      <c r="CL10" s="320" t="s">
        <v>448</v>
      </c>
      <c r="CM10" s="311">
        <f t="shared" si="71"/>
        <v>0</v>
      </c>
      <c r="CN10" s="311" t="b">
        <f t="shared" si="72"/>
        <v>0</v>
      </c>
      <c r="CO10" s="312" t="b">
        <f t="shared" si="73"/>
        <v>0</v>
      </c>
      <c r="CP10" s="311">
        <f t="shared" si="74"/>
        <v>0</v>
      </c>
      <c r="CQ10" s="311" t="b">
        <f t="shared" si="75"/>
        <v>0</v>
      </c>
      <c r="CR10" s="311" t="b">
        <f t="shared" si="76"/>
        <v>0</v>
      </c>
      <c r="CS10" s="274"/>
      <c r="CT10" s="59">
        <f t="shared" si="77"/>
        <v>0</v>
      </c>
      <c r="CU10" s="60">
        <f t="shared" si="78"/>
        <v>0</v>
      </c>
      <c r="CV10" s="61">
        <f t="shared" si="79"/>
        <v>0</v>
      </c>
      <c r="CW10" s="62">
        <f t="shared" si="80"/>
        <v>0</v>
      </c>
      <c r="CX10" s="63">
        <f t="shared" si="81"/>
        <v>0</v>
      </c>
      <c r="CY10" s="275">
        <f t="shared" si="82"/>
        <v>0</v>
      </c>
      <c r="CZ10" s="274"/>
      <c r="DA10" s="59">
        <f t="shared" si="83"/>
        <v>0</v>
      </c>
      <c r="DB10" s="60">
        <f t="shared" si="84"/>
        <v>0</v>
      </c>
      <c r="DC10" s="61">
        <f t="shared" si="85"/>
        <v>0</v>
      </c>
      <c r="DD10" s="62">
        <f t="shared" si="86"/>
        <v>0</v>
      </c>
      <c r="DE10" s="63">
        <f t="shared" si="87"/>
        <v>0</v>
      </c>
      <c r="DF10" s="275">
        <f t="shared" si="88"/>
        <v>0</v>
      </c>
      <c r="DG10" s="274"/>
      <c r="DH10" s="59">
        <f t="shared" si="89"/>
        <v>0</v>
      </c>
      <c r="DI10" s="60">
        <f t="shared" si="90"/>
        <v>0</v>
      </c>
      <c r="DJ10" s="61">
        <f t="shared" si="91"/>
        <v>0</v>
      </c>
      <c r="DK10" s="62">
        <f t="shared" si="92"/>
        <v>0</v>
      </c>
      <c r="DL10" s="63">
        <f t="shared" si="93"/>
        <v>0</v>
      </c>
      <c r="DM10" s="275">
        <f t="shared" si="94"/>
        <v>0</v>
      </c>
      <c r="DN10" s="274"/>
      <c r="DO10" s="59">
        <f t="shared" si="95"/>
        <v>0</v>
      </c>
      <c r="DP10" s="60">
        <f t="shared" si="96"/>
        <v>0</v>
      </c>
      <c r="DQ10" s="61">
        <f t="shared" si="97"/>
        <v>0</v>
      </c>
      <c r="DR10" s="62">
        <f t="shared" si="98"/>
        <v>0</v>
      </c>
      <c r="DS10" s="63">
        <f t="shared" si="99"/>
        <v>0</v>
      </c>
      <c r="DT10" s="275">
        <f t="shared" si="100"/>
        <v>0</v>
      </c>
      <c r="DU10" s="274"/>
      <c r="DV10" s="59">
        <f t="shared" si="101"/>
        <v>0</v>
      </c>
      <c r="DW10" s="60">
        <f t="shared" si="102"/>
        <v>0</v>
      </c>
      <c r="DX10" s="61">
        <f t="shared" si="103"/>
        <v>0</v>
      </c>
      <c r="DY10" s="62">
        <f t="shared" si="104"/>
        <v>0</v>
      </c>
      <c r="DZ10" s="63">
        <f t="shared" si="105"/>
        <v>0</v>
      </c>
      <c r="EA10" s="275">
        <f t="shared" si="106"/>
        <v>0</v>
      </c>
      <c r="EB10" s="274"/>
      <c r="EC10" s="59">
        <f t="shared" si="107"/>
        <v>0</v>
      </c>
      <c r="ED10" s="60">
        <f t="shared" si="108"/>
        <v>0</v>
      </c>
      <c r="EE10" s="61">
        <f t="shared" si="109"/>
        <v>0</v>
      </c>
      <c r="EF10" s="62">
        <f t="shared" si="110"/>
        <v>0</v>
      </c>
      <c r="EG10" s="63">
        <f t="shared" si="111"/>
        <v>0</v>
      </c>
      <c r="EH10" s="275"/>
      <c r="EI10" s="274"/>
      <c r="EJ10" s="59">
        <f t="shared" si="112"/>
        <v>0</v>
      </c>
      <c r="EK10" s="60">
        <f t="shared" si="113"/>
        <v>0</v>
      </c>
      <c r="EL10" s="61">
        <f t="shared" si="114"/>
        <v>0</v>
      </c>
      <c r="EM10" s="62">
        <f t="shared" si="115"/>
        <v>0</v>
      </c>
      <c r="EN10" s="63">
        <f t="shared" si="116"/>
        <v>0</v>
      </c>
      <c r="EO10" s="275">
        <f t="shared" si="117"/>
        <v>0</v>
      </c>
      <c r="EP10" s="275"/>
      <c r="EQ10" s="276">
        <f t="shared" si="118"/>
        <v>14.666</v>
      </c>
      <c r="ER10" s="277">
        <f t="shared" si="119"/>
        <v>12</v>
      </c>
      <c r="ES10" s="278">
        <f t="shared" si="120"/>
        <v>43.998000000000005</v>
      </c>
      <c r="ET10" s="276">
        <f t="shared" si="121"/>
        <v>3.6669999999999998</v>
      </c>
      <c r="EU10" s="277">
        <f t="shared" si="122"/>
        <v>0</v>
      </c>
      <c r="EV10" s="277" t="str">
        <f t="shared" si="123"/>
        <v>A-</v>
      </c>
      <c r="EW10" s="279" t="str">
        <f t="shared" si="124"/>
        <v>A-</v>
      </c>
      <c r="EX10" s="69"/>
      <c r="EY10" s="70"/>
      <c r="EZ10" s="71"/>
      <c r="FA10" s="52"/>
    </row>
    <row r="11" spans="1:158" ht="50.1" customHeight="1">
      <c r="A11" s="53">
        <v>6</v>
      </c>
      <c r="B11" s="139" t="s">
        <v>16</v>
      </c>
      <c r="C11" s="138">
        <v>17206149</v>
      </c>
      <c r="D11" s="334" t="s">
        <v>366</v>
      </c>
      <c r="E11" s="291" t="s">
        <v>361</v>
      </c>
      <c r="F11" s="342">
        <v>94</v>
      </c>
      <c r="G11" s="343">
        <f t="shared" si="0"/>
        <v>0</v>
      </c>
      <c r="H11" s="343">
        <f t="shared" si="1"/>
        <v>4</v>
      </c>
      <c r="I11" s="344">
        <f t="shared" si="2"/>
        <v>4</v>
      </c>
      <c r="J11" s="343">
        <f t="shared" si="3"/>
        <v>0</v>
      </c>
      <c r="K11" s="343" t="str">
        <f t="shared" si="4"/>
        <v>A</v>
      </c>
      <c r="L11" s="343" t="str">
        <f t="shared" si="125"/>
        <v>A</v>
      </c>
      <c r="M11" s="345">
        <v>76</v>
      </c>
      <c r="N11" s="343">
        <f t="shared" si="5"/>
        <v>0</v>
      </c>
      <c r="O11" s="343">
        <f t="shared" si="6"/>
        <v>3</v>
      </c>
      <c r="P11" s="344">
        <f t="shared" si="7"/>
        <v>3</v>
      </c>
      <c r="Q11" s="62">
        <f t="shared" si="8"/>
        <v>0</v>
      </c>
      <c r="R11" s="63" t="str">
        <f t="shared" si="9"/>
        <v>B</v>
      </c>
      <c r="S11" s="343" t="str">
        <f t="shared" si="10"/>
        <v>B</v>
      </c>
      <c r="T11" s="345">
        <v>82</v>
      </c>
      <c r="U11" s="343">
        <f t="shared" si="11"/>
        <v>0</v>
      </c>
      <c r="V11" s="343">
        <f t="shared" si="12"/>
        <v>3.3330000000000002</v>
      </c>
      <c r="W11" s="344">
        <f t="shared" si="13"/>
        <v>3.3330000000000002</v>
      </c>
      <c r="X11" s="343">
        <f t="shared" si="14"/>
        <v>0</v>
      </c>
      <c r="Y11" s="343" t="str">
        <f t="shared" si="15"/>
        <v>B+</v>
      </c>
      <c r="Z11" s="343" t="str">
        <f t="shared" si="16"/>
        <v>B+</v>
      </c>
      <c r="AA11" s="345">
        <v>89</v>
      </c>
      <c r="AB11" s="343">
        <f t="shared" si="17"/>
        <v>0</v>
      </c>
      <c r="AC11" s="343">
        <f t="shared" si="18"/>
        <v>3.6659999999999999</v>
      </c>
      <c r="AD11" s="344">
        <f t="shared" si="19"/>
        <v>3.6659999999999999</v>
      </c>
      <c r="AE11" s="343">
        <f t="shared" si="20"/>
        <v>0</v>
      </c>
      <c r="AF11" s="343" t="str">
        <f t="shared" si="21"/>
        <v>A-</v>
      </c>
      <c r="AG11" s="343" t="str">
        <f t="shared" si="22"/>
        <v>A-</v>
      </c>
      <c r="AH11" s="274"/>
      <c r="AI11" s="59">
        <f t="shared" si="23"/>
        <v>0</v>
      </c>
      <c r="AJ11" s="60">
        <f t="shared" si="24"/>
        <v>0</v>
      </c>
      <c r="AK11" s="61">
        <f t="shared" si="25"/>
        <v>0</v>
      </c>
      <c r="AL11" s="62">
        <f t="shared" si="26"/>
        <v>0</v>
      </c>
      <c r="AM11" s="63">
        <f t="shared" si="27"/>
        <v>0</v>
      </c>
      <c r="AN11" s="275">
        <f t="shared" si="28"/>
        <v>0</v>
      </c>
      <c r="AO11" s="274"/>
      <c r="AP11" s="59">
        <f t="shared" si="29"/>
        <v>0</v>
      </c>
      <c r="AQ11" s="60">
        <f t="shared" si="30"/>
        <v>0</v>
      </c>
      <c r="AR11" s="61">
        <f t="shared" si="31"/>
        <v>0</v>
      </c>
      <c r="AS11" s="62">
        <f t="shared" si="32"/>
        <v>0</v>
      </c>
      <c r="AT11" s="63">
        <f t="shared" si="33"/>
        <v>0</v>
      </c>
      <c r="AU11" s="275">
        <f t="shared" si="34"/>
        <v>0</v>
      </c>
      <c r="AV11" s="274"/>
      <c r="AW11" s="59">
        <f t="shared" si="35"/>
        <v>0</v>
      </c>
      <c r="AX11" s="60">
        <f t="shared" si="36"/>
        <v>0</v>
      </c>
      <c r="AY11" s="61">
        <f t="shared" si="37"/>
        <v>0</v>
      </c>
      <c r="AZ11" s="62">
        <f t="shared" si="38"/>
        <v>0</v>
      </c>
      <c r="BA11" s="63">
        <f t="shared" si="39"/>
        <v>0</v>
      </c>
      <c r="BB11" s="275">
        <f t="shared" si="40"/>
        <v>0</v>
      </c>
      <c r="BC11" s="274"/>
      <c r="BD11" s="59">
        <f t="shared" si="41"/>
        <v>0</v>
      </c>
      <c r="BE11" s="60">
        <f t="shared" si="42"/>
        <v>0</v>
      </c>
      <c r="BF11" s="61">
        <f t="shared" si="43"/>
        <v>0</v>
      </c>
      <c r="BG11" s="62">
        <f t="shared" si="44"/>
        <v>0</v>
      </c>
      <c r="BH11" s="63">
        <f t="shared" si="45"/>
        <v>0</v>
      </c>
      <c r="BI11" s="275">
        <f t="shared" si="46"/>
        <v>0</v>
      </c>
      <c r="BJ11" s="274"/>
      <c r="BK11" s="59">
        <f t="shared" si="47"/>
        <v>0</v>
      </c>
      <c r="BL11" s="60">
        <f t="shared" si="48"/>
        <v>0</v>
      </c>
      <c r="BM11" s="61">
        <f t="shared" si="49"/>
        <v>0</v>
      </c>
      <c r="BN11" s="62">
        <f t="shared" si="50"/>
        <v>0</v>
      </c>
      <c r="BO11" s="63">
        <f t="shared" si="51"/>
        <v>0</v>
      </c>
      <c r="BP11" s="275">
        <f t="shared" si="52"/>
        <v>0</v>
      </c>
      <c r="BQ11" s="274"/>
      <c r="BR11" s="59">
        <f t="shared" si="53"/>
        <v>0</v>
      </c>
      <c r="BS11" s="60">
        <f t="shared" si="54"/>
        <v>0</v>
      </c>
      <c r="BT11" s="61">
        <f t="shared" si="55"/>
        <v>0</v>
      </c>
      <c r="BU11" s="62">
        <f t="shared" si="56"/>
        <v>0</v>
      </c>
      <c r="BV11" s="63">
        <f t="shared" si="57"/>
        <v>0</v>
      </c>
      <c r="BW11" s="275">
        <f t="shared" si="58"/>
        <v>0</v>
      </c>
      <c r="BX11" s="274"/>
      <c r="BY11" s="59">
        <f t="shared" si="59"/>
        <v>0</v>
      </c>
      <c r="BZ11" s="60">
        <f t="shared" si="60"/>
        <v>0</v>
      </c>
      <c r="CA11" s="61">
        <f t="shared" si="61"/>
        <v>0</v>
      </c>
      <c r="CB11" s="62">
        <f t="shared" si="62"/>
        <v>0</v>
      </c>
      <c r="CC11" s="63">
        <f t="shared" si="63"/>
        <v>0</v>
      </c>
      <c r="CD11" s="275">
        <f t="shared" si="64"/>
        <v>0</v>
      </c>
      <c r="CE11" s="274"/>
      <c r="CF11" s="59">
        <f t="shared" si="65"/>
        <v>0</v>
      </c>
      <c r="CG11" s="60">
        <f t="shared" si="66"/>
        <v>0</v>
      </c>
      <c r="CH11" s="61">
        <f t="shared" si="67"/>
        <v>0</v>
      </c>
      <c r="CI11" s="62">
        <f t="shared" si="68"/>
        <v>0</v>
      </c>
      <c r="CJ11" s="63">
        <f t="shared" si="69"/>
        <v>0</v>
      </c>
      <c r="CK11" s="275">
        <f t="shared" si="70"/>
        <v>0</v>
      </c>
      <c r="CL11" s="274"/>
      <c r="CM11" s="59">
        <f t="shared" si="71"/>
        <v>0</v>
      </c>
      <c r="CN11" s="60">
        <f t="shared" si="72"/>
        <v>0</v>
      </c>
      <c r="CO11" s="61">
        <f t="shared" si="73"/>
        <v>0</v>
      </c>
      <c r="CP11" s="62">
        <f t="shared" si="74"/>
        <v>0</v>
      </c>
      <c r="CQ11" s="63">
        <f t="shared" si="75"/>
        <v>0</v>
      </c>
      <c r="CR11" s="275">
        <f t="shared" si="76"/>
        <v>0</v>
      </c>
      <c r="CS11" s="320">
        <v>75</v>
      </c>
      <c r="CT11" s="311">
        <f t="shared" si="77"/>
        <v>0</v>
      </c>
      <c r="CU11" s="311">
        <f t="shared" si="78"/>
        <v>3</v>
      </c>
      <c r="CV11" s="312">
        <f t="shared" si="79"/>
        <v>3</v>
      </c>
      <c r="CW11" s="311">
        <f t="shared" si="80"/>
        <v>0</v>
      </c>
      <c r="CX11" s="311" t="str">
        <f t="shared" si="81"/>
        <v>B</v>
      </c>
      <c r="CY11" s="311" t="str">
        <f t="shared" si="82"/>
        <v>B</v>
      </c>
      <c r="CZ11" s="274"/>
      <c r="DA11" s="59">
        <f t="shared" si="83"/>
        <v>0</v>
      </c>
      <c r="DB11" s="60">
        <f t="shared" si="84"/>
        <v>0</v>
      </c>
      <c r="DC11" s="61">
        <f t="shared" si="85"/>
        <v>0</v>
      </c>
      <c r="DD11" s="62">
        <f t="shared" si="86"/>
        <v>0</v>
      </c>
      <c r="DE11" s="63">
        <f t="shared" si="87"/>
        <v>0</v>
      </c>
      <c r="DF11" s="275">
        <f t="shared" si="88"/>
        <v>0</v>
      </c>
      <c r="DG11" s="274"/>
      <c r="DH11" s="59">
        <f t="shared" si="89"/>
        <v>0</v>
      </c>
      <c r="DI11" s="60">
        <f t="shared" si="90"/>
        <v>0</v>
      </c>
      <c r="DJ11" s="61">
        <f t="shared" si="91"/>
        <v>0</v>
      </c>
      <c r="DK11" s="62">
        <f t="shared" si="92"/>
        <v>0</v>
      </c>
      <c r="DL11" s="63">
        <f t="shared" si="93"/>
        <v>0</v>
      </c>
      <c r="DM11" s="275">
        <f t="shared" si="94"/>
        <v>0</v>
      </c>
      <c r="DN11" s="274"/>
      <c r="DO11" s="59">
        <f t="shared" si="95"/>
        <v>0</v>
      </c>
      <c r="DP11" s="60">
        <f t="shared" si="96"/>
        <v>0</v>
      </c>
      <c r="DQ11" s="61">
        <f t="shared" si="97"/>
        <v>0</v>
      </c>
      <c r="DR11" s="62">
        <f t="shared" si="98"/>
        <v>0</v>
      </c>
      <c r="DS11" s="63">
        <f t="shared" si="99"/>
        <v>0</v>
      </c>
      <c r="DT11" s="275">
        <f t="shared" si="100"/>
        <v>0</v>
      </c>
      <c r="DU11" s="274"/>
      <c r="DV11" s="59">
        <f t="shared" si="101"/>
        <v>0</v>
      </c>
      <c r="DW11" s="60">
        <f t="shared" si="102"/>
        <v>0</v>
      </c>
      <c r="DX11" s="61">
        <f t="shared" si="103"/>
        <v>0</v>
      </c>
      <c r="DY11" s="62">
        <f t="shared" si="104"/>
        <v>0</v>
      </c>
      <c r="DZ11" s="63">
        <f t="shared" si="105"/>
        <v>0</v>
      </c>
      <c r="EA11" s="275">
        <f t="shared" si="106"/>
        <v>0</v>
      </c>
      <c r="EB11" s="274"/>
      <c r="EC11" s="59">
        <f t="shared" si="107"/>
        <v>0</v>
      </c>
      <c r="ED11" s="60">
        <f t="shared" si="108"/>
        <v>0</v>
      </c>
      <c r="EE11" s="61">
        <f t="shared" si="109"/>
        <v>0</v>
      </c>
      <c r="EF11" s="62">
        <f t="shared" si="110"/>
        <v>0</v>
      </c>
      <c r="EG11" s="63">
        <f t="shared" si="111"/>
        <v>0</v>
      </c>
      <c r="EH11" s="275"/>
      <c r="EI11" s="274"/>
      <c r="EJ11" s="59">
        <f t="shared" si="112"/>
        <v>0</v>
      </c>
      <c r="EK11" s="60">
        <f t="shared" si="113"/>
        <v>0</v>
      </c>
      <c r="EL11" s="61">
        <f t="shared" si="114"/>
        <v>0</v>
      </c>
      <c r="EM11" s="62">
        <f t="shared" si="115"/>
        <v>0</v>
      </c>
      <c r="EN11" s="63">
        <f t="shared" si="116"/>
        <v>0</v>
      </c>
      <c r="EO11" s="275">
        <f t="shared" si="117"/>
        <v>0</v>
      </c>
      <c r="EP11" s="275"/>
      <c r="EQ11" s="276">
        <f t="shared" si="118"/>
        <v>16.999000000000002</v>
      </c>
      <c r="ER11" s="277">
        <f t="shared" si="119"/>
        <v>15</v>
      </c>
      <c r="ES11" s="278">
        <f t="shared" si="120"/>
        <v>50.997</v>
      </c>
      <c r="ET11" s="276">
        <f t="shared" si="121"/>
        <v>3.4</v>
      </c>
      <c r="EU11" s="277">
        <f t="shared" si="122"/>
        <v>0</v>
      </c>
      <c r="EV11" s="277" t="str">
        <f t="shared" si="123"/>
        <v>B+</v>
      </c>
      <c r="EW11" s="279" t="str">
        <f t="shared" si="124"/>
        <v>B+</v>
      </c>
      <c r="EX11" s="69"/>
      <c r="EY11" s="70"/>
      <c r="EZ11" s="71"/>
      <c r="FA11" s="52"/>
    </row>
    <row r="12" spans="1:158" ht="50.1" customHeight="1">
      <c r="A12" s="53">
        <v>7</v>
      </c>
      <c r="B12" s="145" t="s">
        <v>144</v>
      </c>
      <c r="C12" s="266">
        <v>16106136</v>
      </c>
      <c r="D12" s="335" t="s">
        <v>367</v>
      </c>
      <c r="E12" s="292" t="s">
        <v>368</v>
      </c>
      <c r="F12" s="28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275">
        <f t="shared" si="125"/>
        <v>0</v>
      </c>
      <c r="M12" s="274"/>
      <c r="N12" s="59">
        <f t="shared" si="5"/>
        <v>0</v>
      </c>
      <c r="O12" s="60">
        <f t="shared" si="6"/>
        <v>0</v>
      </c>
      <c r="P12" s="61">
        <f t="shared" si="7"/>
        <v>0</v>
      </c>
      <c r="Q12" s="62">
        <f t="shared" si="8"/>
        <v>0</v>
      </c>
      <c r="R12" s="63">
        <f t="shared" si="9"/>
        <v>0</v>
      </c>
      <c r="S12" s="275">
        <f t="shared" si="10"/>
        <v>0</v>
      </c>
      <c r="T12" s="274"/>
      <c r="U12" s="59">
        <f t="shared" si="11"/>
        <v>0</v>
      </c>
      <c r="V12" s="60">
        <f t="shared" si="12"/>
        <v>0</v>
      </c>
      <c r="W12" s="61">
        <f t="shared" si="13"/>
        <v>0</v>
      </c>
      <c r="X12" s="62">
        <f t="shared" si="14"/>
        <v>0</v>
      </c>
      <c r="Y12" s="63">
        <f t="shared" si="15"/>
        <v>0</v>
      </c>
      <c r="Z12" s="275">
        <f t="shared" si="16"/>
        <v>0</v>
      </c>
      <c r="AA12" s="345">
        <v>77</v>
      </c>
      <c r="AB12" s="343">
        <f t="shared" si="17"/>
        <v>0</v>
      </c>
      <c r="AC12" s="343">
        <f t="shared" si="18"/>
        <v>3</v>
      </c>
      <c r="AD12" s="344">
        <f t="shared" si="19"/>
        <v>3</v>
      </c>
      <c r="AE12" s="343">
        <f t="shared" si="20"/>
        <v>0</v>
      </c>
      <c r="AF12" s="343" t="str">
        <f t="shared" si="21"/>
        <v>B</v>
      </c>
      <c r="AG12" s="343" t="str">
        <f t="shared" si="22"/>
        <v>B</v>
      </c>
      <c r="AH12" s="274"/>
      <c r="AI12" s="59">
        <f t="shared" si="23"/>
        <v>0</v>
      </c>
      <c r="AJ12" s="60">
        <f t="shared" si="24"/>
        <v>0</v>
      </c>
      <c r="AK12" s="61">
        <f t="shared" si="25"/>
        <v>0</v>
      </c>
      <c r="AL12" s="62">
        <f t="shared" si="26"/>
        <v>0</v>
      </c>
      <c r="AM12" s="63">
        <f t="shared" si="27"/>
        <v>0</v>
      </c>
      <c r="AN12" s="275">
        <f t="shared" si="28"/>
        <v>0</v>
      </c>
      <c r="AO12" s="274"/>
      <c r="AP12" s="59">
        <f t="shared" si="29"/>
        <v>0</v>
      </c>
      <c r="AQ12" s="60">
        <f t="shared" si="30"/>
        <v>0</v>
      </c>
      <c r="AR12" s="61">
        <f t="shared" si="31"/>
        <v>0</v>
      </c>
      <c r="AS12" s="62">
        <f t="shared" si="32"/>
        <v>0</v>
      </c>
      <c r="AT12" s="63">
        <f t="shared" si="33"/>
        <v>0</v>
      </c>
      <c r="AU12" s="275">
        <f t="shared" si="34"/>
        <v>0</v>
      </c>
      <c r="AV12" s="274"/>
      <c r="AW12" s="59">
        <f t="shared" si="35"/>
        <v>0</v>
      </c>
      <c r="AX12" s="60">
        <f t="shared" si="36"/>
        <v>0</v>
      </c>
      <c r="AY12" s="61">
        <f t="shared" si="37"/>
        <v>0</v>
      </c>
      <c r="AZ12" s="62">
        <f t="shared" si="38"/>
        <v>0</v>
      </c>
      <c r="BA12" s="63">
        <f t="shared" si="39"/>
        <v>0</v>
      </c>
      <c r="BB12" s="275">
        <f t="shared" si="40"/>
        <v>0</v>
      </c>
      <c r="BC12" s="274"/>
      <c r="BD12" s="59">
        <f t="shared" si="41"/>
        <v>0</v>
      </c>
      <c r="BE12" s="60">
        <f t="shared" si="42"/>
        <v>0</v>
      </c>
      <c r="BF12" s="61">
        <f t="shared" si="43"/>
        <v>0</v>
      </c>
      <c r="BG12" s="62">
        <f t="shared" si="44"/>
        <v>0</v>
      </c>
      <c r="BH12" s="63">
        <f t="shared" si="45"/>
        <v>0</v>
      </c>
      <c r="BI12" s="275">
        <f t="shared" si="46"/>
        <v>0</v>
      </c>
      <c r="BJ12" s="274"/>
      <c r="BK12" s="59">
        <f t="shared" si="47"/>
        <v>0</v>
      </c>
      <c r="BL12" s="60">
        <f t="shared" si="48"/>
        <v>0</v>
      </c>
      <c r="BM12" s="61">
        <f t="shared" si="49"/>
        <v>0</v>
      </c>
      <c r="BN12" s="62">
        <f t="shared" si="50"/>
        <v>0</v>
      </c>
      <c r="BO12" s="63">
        <f t="shared" si="51"/>
        <v>0</v>
      </c>
      <c r="BP12" s="275">
        <f t="shared" si="52"/>
        <v>0</v>
      </c>
      <c r="BQ12" s="274"/>
      <c r="BR12" s="59">
        <f t="shared" si="53"/>
        <v>0</v>
      </c>
      <c r="BS12" s="60">
        <f t="shared" si="54"/>
        <v>0</v>
      </c>
      <c r="BT12" s="61">
        <f t="shared" si="55"/>
        <v>0</v>
      </c>
      <c r="BU12" s="62">
        <f t="shared" si="56"/>
        <v>0</v>
      </c>
      <c r="BV12" s="63">
        <f t="shared" si="57"/>
        <v>0</v>
      </c>
      <c r="BW12" s="275">
        <f t="shared" si="58"/>
        <v>0</v>
      </c>
      <c r="BX12" s="274"/>
      <c r="BY12" s="59">
        <f t="shared" si="59"/>
        <v>0</v>
      </c>
      <c r="BZ12" s="60">
        <f t="shared" si="60"/>
        <v>0</v>
      </c>
      <c r="CA12" s="61">
        <f t="shared" si="61"/>
        <v>0</v>
      </c>
      <c r="CB12" s="62">
        <f t="shared" si="62"/>
        <v>0</v>
      </c>
      <c r="CC12" s="63">
        <f t="shared" si="63"/>
        <v>0</v>
      </c>
      <c r="CD12" s="275">
        <f t="shared" si="64"/>
        <v>0</v>
      </c>
      <c r="CE12" s="274"/>
      <c r="CF12" s="59">
        <f t="shared" si="65"/>
        <v>0</v>
      </c>
      <c r="CG12" s="60">
        <f t="shared" si="66"/>
        <v>0</v>
      </c>
      <c r="CH12" s="61">
        <f t="shared" si="67"/>
        <v>0</v>
      </c>
      <c r="CI12" s="62">
        <f t="shared" si="68"/>
        <v>0</v>
      </c>
      <c r="CJ12" s="63">
        <f t="shared" si="69"/>
        <v>0</v>
      </c>
      <c r="CK12" s="275">
        <f t="shared" si="70"/>
        <v>0</v>
      </c>
      <c r="CL12" s="274"/>
      <c r="CM12" s="59">
        <f t="shared" si="71"/>
        <v>0</v>
      </c>
      <c r="CN12" s="60">
        <f t="shared" si="72"/>
        <v>0</v>
      </c>
      <c r="CO12" s="61">
        <f t="shared" si="73"/>
        <v>0</v>
      </c>
      <c r="CP12" s="62">
        <f t="shared" si="74"/>
        <v>0</v>
      </c>
      <c r="CQ12" s="63">
        <f t="shared" si="75"/>
        <v>0</v>
      </c>
      <c r="CR12" s="275">
        <f t="shared" si="76"/>
        <v>0</v>
      </c>
      <c r="CS12" s="274"/>
      <c r="CT12" s="59">
        <f t="shared" si="77"/>
        <v>0</v>
      </c>
      <c r="CU12" s="60">
        <f t="shared" si="78"/>
        <v>0</v>
      </c>
      <c r="CV12" s="61">
        <f t="shared" si="79"/>
        <v>0</v>
      </c>
      <c r="CW12" s="62">
        <f t="shared" si="80"/>
        <v>0</v>
      </c>
      <c r="CX12" s="63">
        <f t="shared" si="81"/>
        <v>0</v>
      </c>
      <c r="CY12" s="275">
        <f t="shared" si="82"/>
        <v>0</v>
      </c>
      <c r="CZ12" s="274"/>
      <c r="DA12" s="59">
        <f t="shared" si="83"/>
        <v>0</v>
      </c>
      <c r="DB12" s="60">
        <f t="shared" si="84"/>
        <v>0</v>
      </c>
      <c r="DC12" s="61">
        <f t="shared" si="85"/>
        <v>0</v>
      </c>
      <c r="DD12" s="62">
        <f t="shared" si="86"/>
        <v>0</v>
      </c>
      <c r="DE12" s="63">
        <f t="shared" si="87"/>
        <v>0</v>
      </c>
      <c r="DF12" s="275">
        <f t="shared" si="88"/>
        <v>0</v>
      </c>
      <c r="DG12" s="274"/>
      <c r="DH12" s="59">
        <f t="shared" si="89"/>
        <v>0</v>
      </c>
      <c r="DI12" s="60">
        <f t="shared" si="90"/>
        <v>0</v>
      </c>
      <c r="DJ12" s="61">
        <f t="shared" si="91"/>
        <v>0</v>
      </c>
      <c r="DK12" s="62">
        <f t="shared" si="92"/>
        <v>0</v>
      </c>
      <c r="DL12" s="63">
        <f t="shared" si="93"/>
        <v>0</v>
      </c>
      <c r="DM12" s="275">
        <f t="shared" si="94"/>
        <v>0</v>
      </c>
      <c r="DN12" s="274"/>
      <c r="DO12" s="59">
        <f t="shared" si="95"/>
        <v>0</v>
      </c>
      <c r="DP12" s="60">
        <f t="shared" si="96"/>
        <v>0</v>
      </c>
      <c r="DQ12" s="61">
        <f t="shared" si="97"/>
        <v>0</v>
      </c>
      <c r="DR12" s="62">
        <f t="shared" si="98"/>
        <v>0</v>
      </c>
      <c r="DS12" s="63">
        <f t="shared" si="99"/>
        <v>0</v>
      </c>
      <c r="DT12" s="275">
        <f t="shared" si="100"/>
        <v>0</v>
      </c>
      <c r="DU12" s="274"/>
      <c r="DV12" s="59">
        <f t="shared" si="101"/>
        <v>0</v>
      </c>
      <c r="DW12" s="60">
        <f t="shared" si="102"/>
        <v>0</v>
      </c>
      <c r="DX12" s="61">
        <f t="shared" si="103"/>
        <v>0</v>
      </c>
      <c r="DY12" s="62">
        <f t="shared" si="104"/>
        <v>0</v>
      </c>
      <c r="DZ12" s="63">
        <f t="shared" si="105"/>
        <v>0</v>
      </c>
      <c r="EA12" s="275">
        <f t="shared" si="106"/>
        <v>0</v>
      </c>
      <c r="EB12" s="274"/>
      <c r="EC12" s="59">
        <f t="shared" si="107"/>
        <v>0</v>
      </c>
      <c r="ED12" s="60">
        <f t="shared" si="108"/>
        <v>0</v>
      </c>
      <c r="EE12" s="61">
        <f t="shared" si="109"/>
        <v>0</v>
      </c>
      <c r="EF12" s="62">
        <f t="shared" si="110"/>
        <v>0</v>
      </c>
      <c r="EG12" s="63">
        <f t="shared" si="111"/>
        <v>0</v>
      </c>
      <c r="EH12" s="275"/>
      <c r="EI12" s="274"/>
      <c r="EJ12" s="59">
        <f t="shared" si="112"/>
        <v>0</v>
      </c>
      <c r="EK12" s="60">
        <f t="shared" si="113"/>
        <v>0</v>
      </c>
      <c r="EL12" s="61">
        <f t="shared" si="114"/>
        <v>0</v>
      </c>
      <c r="EM12" s="62">
        <f t="shared" si="115"/>
        <v>0</v>
      </c>
      <c r="EN12" s="63">
        <f t="shared" si="116"/>
        <v>0</v>
      </c>
      <c r="EO12" s="275">
        <f t="shared" si="117"/>
        <v>0</v>
      </c>
      <c r="EP12" s="275"/>
      <c r="EQ12" s="276">
        <f t="shared" si="118"/>
        <v>3</v>
      </c>
      <c r="ER12" s="277">
        <f t="shared" si="119"/>
        <v>3</v>
      </c>
      <c r="ES12" s="278">
        <f t="shared" si="120"/>
        <v>9</v>
      </c>
      <c r="ET12" s="276">
        <f t="shared" si="121"/>
        <v>3</v>
      </c>
      <c r="EU12" s="277">
        <f t="shared" si="122"/>
        <v>0</v>
      </c>
      <c r="EV12" s="277" t="str">
        <f t="shared" si="123"/>
        <v>B</v>
      </c>
      <c r="EW12" s="279" t="str">
        <f t="shared" si="124"/>
        <v>B</v>
      </c>
      <c r="EX12" s="69"/>
      <c r="EY12" s="70"/>
      <c r="EZ12" s="71"/>
      <c r="FA12" s="52"/>
    </row>
    <row r="13" spans="1:158" ht="50.1" customHeight="1">
      <c r="A13" s="53">
        <v>8</v>
      </c>
      <c r="B13" s="145" t="s">
        <v>50</v>
      </c>
      <c r="C13" s="146">
        <v>16206100</v>
      </c>
      <c r="D13" s="336" t="s">
        <v>369</v>
      </c>
      <c r="E13" s="292" t="s">
        <v>368</v>
      </c>
      <c r="F13" s="28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275">
        <f t="shared" si="125"/>
        <v>0</v>
      </c>
      <c r="M13" s="320">
        <v>77</v>
      </c>
      <c r="N13" s="311">
        <f t="shared" si="5"/>
        <v>0</v>
      </c>
      <c r="O13" s="311">
        <f t="shared" si="6"/>
        <v>3</v>
      </c>
      <c r="P13" s="312">
        <f t="shared" si="7"/>
        <v>3</v>
      </c>
      <c r="Q13" s="311">
        <f t="shared" si="8"/>
        <v>0</v>
      </c>
      <c r="R13" s="311" t="str">
        <f t="shared" si="9"/>
        <v>B</v>
      </c>
      <c r="S13" s="311" t="str">
        <f t="shared" si="10"/>
        <v>B</v>
      </c>
      <c r="T13" s="274"/>
      <c r="U13" s="59">
        <f t="shared" si="11"/>
        <v>0</v>
      </c>
      <c r="V13" s="60">
        <f t="shared" si="12"/>
        <v>0</v>
      </c>
      <c r="W13" s="61">
        <f t="shared" si="13"/>
        <v>0</v>
      </c>
      <c r="X13" s="62">
        <f t="shared" si="14"/>
        <v>0</v>
      </c>
      <c r="Y13" s="63">
        <f t="shared" si="15"/>
        <v>0</v>
      </c>
      <c r="Z13" s="275">
        <f t="shared" si="16"/>
        <v>0</v>
      </c>
      <c r="AA13" s="274"/>
      <c r="AB13" s="59">
        <f t="shared" si="17"/>
        <v>0</v>
      </c>
      <c r="AC13" s="60">
        <f t="shared" si="18"/>
        <v>0</v>
      </c>
      <c r="AD13" s="61">
        <f t="shared" si="19"/>
        <v>0</v>
      </c>
      <c r="AE13" s="62">
        <f t="shared" si="20"/>
        <v>0</v>
      </c>
      <c r="AF13" s="63">
        <f t="shared" si="21"/>
        <v>0</v>
      </c>
      <c r="AG13" s="275">
        <f t="shared" si="22"/>
        <v>0</v>
      </c>
      <c r="AH13" s="274"/>
      <c r="AI13" s="59">
        <f t="shared" si="23"/>
        <v>0</v>
      </c>
      <c r="AJ13" s="60">
        <f t="shared" si="24"/>
        <v>0</v>
      </c>
      <c r="AK13" s="61">
        <f t="shared" si="25"/>
        <v>0</v>
      </c>
      <c r="AL13" s="62">
        <f t="shared" si="26"/>
        <v>0</v>
      </c>
      <c r="AM13" s="63">
        <f t="shared" si="27"/>
        <v>0</v>
      </c>
      <c r="AN13" s="275">
        <f t="shared" si="28"/>
        <v>0</v>
      </c>
      <c r="AO13" s="274"/>
      <c r="AP13" s="59">
        <f t="shared" si="29"/>
        <v>0</v>
      </c>
      <c r="AQ13" s="60">
        <f t="shared" si="30"/>
        <v>0</v>
      </c>
      <c r="AR13" s="61">
        <f t="shared" si="31"/>
        <v>0</v>
      </c>
      <c r="AS13" s="62">
        <f t="shared" si="32"/>
        <v>0</v>
      </c>
      <c r="AT13" s="63">
        <f t="shared" si="33"/>
        <v>0</v>
      </c>
      <c r="AU13" s="275">
        <f t="shared" si="34"/>
        <v>0</v>
      </c>
      <c r="AV13" s="274"/>
      <c r="AW13" s="59">
        <f t="shared" si="35"/>
        <v>0</v>
      </c>
      <c r="AX13" s="60">
        <f t="shared" si="36"/>
        <v>0</v>
      </c>
      <c r="AY13" s="61">
        <f t="shared" si="37"/>
        <v>0</v>
      </c>
      <c r="AZ13" s="62">
        <f t="shared" si="38"/>
        <v>0</v>
      </c>
      <c r="BA13" s="63">
        <f t="shared" si="39"/>
        <v>0</v>
      </c>
      <c r="BB13" s="275">
        <f t="shared" si="40"/>
        <v>0</v>
      </c>
      <c r="BC13" s="274"/>
      <c r="BD13" s="59">
        <f t="shared" si="41"/>
        <v>0</v>
      </c>
      <c r="BE13" s="60">
        <f t="shared" si="42"/>
        <v>0</v>
      </c>
      <c r="BF13" s="61">
        <f t="shared" si="43"/>
        <v>0</v>
      </c>
      <c r="BG13" s="62">
        <f t="shared" si="44"/>
        <v>0</v>
      </c>
      <c r="BH13" s="63">
        <f t="shared" si="45"/>
        <v>0</v>
      </c>
      <c r="BI13" s="275">
        <f t="shared" si="46"/>
        <v>0</v>
      </c>
      <c r="BJ13" s="274"/>
      <c r="BK13" s="59">
        <f t="shared" si="47"/>
        <v>0</v>
      </c>
      <c r="BL13" s="60">
        <f t="shared" si="48"/>
        <v>0</v>
      </c>
      <c r="BM13" s="61">
        <f t="shared" si="49"/>
        <v>0</v>
      </c>
      <c r="BN13" s="62">
        <f t="shared" si="50"/>
        <v>0</v>
      </c>
      <c r="BO13" s="63">
        <f t="shared" si="51"/>
        <v>0</v>
      </c>
      <c r="BP13" s="275">
        <f t="shared" si="52"/>
        <v>0</v>
      </c>
      <c r="BQ13" s="274"/>
      <c r="BR13" s="59">
        <f t="shared" si="53"/>
        <v>0</v>
      </c>
      <c r="BS13" s="60">
        <f t="shared" si="54"/>
        <v>0</v>
      </c>
      <c r="BT13" s="61">
        <f t="shared" si="55"/>
        <v>0</v>
      </c>
      <c r="BU13" s="62">
        <f t="shared" si="56"/>
        <v>0</v>
      </c>
      <c r="BV13" s="63">
        <f t="shared" si="57"/>
        <v>0</v>
      </c>
      <c r="BW13" s="275">
        <f t="shared" si="58"/>
        <v>0</v>
      </c>
      <c r="BX13" s="274"/>
      <c r="BY13" s="59">
        <f t="shared" si="59"/>
        <v>0</v>
      </c>
      <c r="BZ13" s="60">
        <f t="shared" si="60"/>
        <v>0</v>
      </c>
      <c r="CA13" s="61">
        <f t="shared" si="61"/>
        <v>0</v>
      </c>
      <c r="CB13" s="62">
        <f t="shared" si="62"/>
        <v>0</v>
      </c>
      <c r="CC13" s="63">
        <f t="shared" si="63"/>
        <v>0</v>
      </c>
      <c r="CD13" s="275">
        <f t="shared" si="64"/>
        <v>0</v>
      </c>
      <c r="CE13" s="274"/>
      <c r="CF13" s="59">
        <f t="shared" si="65"/>
        <v>0</v>
      </c>
      <c r="CG13" s="60">
        <f t="shared" si="66"/>
        <v>0</v>
      </c>
      <c r="CH13" s="61">
        <f t="shared" si="67"/>
        <v>0</v>
      </c>
      <c r="CI13" s="62">
        <f t="shared" si="68"/>
        <v>0</v>
      </c>
      <c r="CJ13" s="63">
        <f t="shared" si="69"/>
        <v>0</v>
      </c>
      <c r="CK13" s="275">
        <f t="shared" si="70"/>
        <v>0</v>
      </c>
      <c r="CL13" s="274"/>
      <c r="CM13" s="59">
        <f t="shared" si="71"/>
        <v>0</v>
      </c>
      <c r="CN13" s="60">
        <f t="shared" si="72"/>
        <v>0</v>
      </c>
      <c r="CO13" s="61">
        <f t="shared" si="73"/>
        <v>0</v>
      </c>
      <c r="CP13" s="62">
        <f t="shared" si="74"/>
        <v>0</v>
      </c>
      <c r="CQ13" s="63">
        <f t="shared" si="75"/>
        <v>0</v>
      </c>
      <c r="CR13" s="275">
        <f t="shared" si="76"/>
        <v>0</v>
      </c>
      <c r="CS13" s="274"/>
      <c r="CT13" s="59">
        <f t="shared" si="77"/>
        <v>0</v>
      </c>
      <c r="CU13" s="60">
        <f t="shared" si="78"/>
        <v>0</v>
      </c>
      <c r="CV13" s="61">
        <f t="shared" si="79"/>
        <v>0</v>
      </c>
      <c r="CW13" s="62">
        <f t="shared" si="80"/>
        <v>0</v>
      </c>
      <c r="CX13" s="63">
        <f t="shared" si="81"/>
        <v>0</v>
      </c>
      <c r="CY13" s="275">
        <f t="shared" si="82"/>
        <v>0</v>
      </c>
      <c r="CZ13" s="274"/>
      <c r="DA13" s="59">
        <f t="shared" si="83"/>
        <v>0</v>
      </c>
      <c r="DB13" s="60">
        <f t="shared" si="84"/>
        <v>0</v>
      </c>
      <c r="DC13" s="61">
        <f t="shared" si="85"/>
        <v>0</v>
      </c>
      <c r="DD13" s="62">
        <f t="shared" si="86"/>
        <v>0</v>
      </c>
      <c r="DE13" s="63">
        <f t="shared" si="87"/>
        <v>0</v>
      </c>
      <c r="DF13" s="275">
        <f t="shared" si="88"/>
        <v>0</v>
      </c>
      <c r="DG13" s="274"/>
      <c r="DH13" s="59">
        <f t="shared" si="89"/>
        <v>0</v>
      </c>
      <c r="DI13" s="60">
        <f t="shared" si="90"/>
        <v>0</v>
      </c>
      <c r="DJ13" s="61">
        <f t="shared" si="91"/>
        <v>0</v>
      </c>
      <c r="DK13" s="62">
        <f t="shared" si="92"/>
        <v>0</v>
      </c>
      <c r="DL13" s="63">
        <f t="shared" si="93"/>
        <v>0</v>
      </c>
      <c r="DM13" s="275">
        <f t="shared" si="94"/>
        <v>0</v>
      </c>
      <c r="DN13" s="274"/>
      <c r="DO13" s="59">
        <f t="shared" si="95"/>
        <v>0</v>
      </c>
      <c r="DP13" s="60">
        <f t="shared" si="96"/>
        <v>0</v>
      </c>
      <c r="DQ13" s="61">
        <f t="shared" si="97"/>
        <v>0</v>
      </c>
      <c r="DR13" s="62">
        <f t="shared" si="98"/>
        <v>0</v>
      </c>
      <c r="DS13" s="63">
        <f t="shared" si="99"/>
        <v>0</v>
      </c>
      <c r="DT13" s="275">
        <f t="shared" si="100"/>
        <v>0</v>
      </c>
      <c r="DU13" s="274"/>
      <c r="DV13" s="59">
        <f t="shared" si="101"/>
        <v>0</v>
      </c>
      <c r="DW13" s="60">
        <f t="shared" si="102"/>
        <v>0</v>
      </c>
      <c r="DX13" s="61">
        <f t="shared" si="103"/>
        <v>0</v>
      </c>
      <c r="DY13" s="62">
        <f t="shared" si="104"/>
        <v>0</v>
      </c>
      <c r="DZ13" s="63">
        <f t="shared" si="105"/>
        <v>0</v>
      </c>
      <c r="EA13" s="275">
        <f t="shared" si="106"/>
        <v>0</v>
      </c>
      <c r="EB13" s="274"/>
      <c r="EC13" s="59">
        <f t="shared" si="107"/>
        <v>0</v>
      </c>
      <c r="ED13" s="60">
        <f t="shared" si="108"/>
        <v>0</v>
      </c>
      <c r="EE13" s="61">
        <f t="shared" si="109"/>
        <v>0</v>
      </c>
      <c r="EF13" s="62">
        <f t="shared" si="110"/>
        <v>0</v>
      </c>
      <c r="EG13" s="63">
        <f t="shared" si="111"/>
        <v>0</v>
      </c>
      <c r="EH13" s="275"/>
      <c r="EI13" s="274"/>
      <c r="EJ13" s="59">
        <f t="shared" si="112"/>
        <v>0</v>
      </c>
      <c r="EK13" s="60">
        <f t="shared" si="113"/>
        <v>0</v>
      </c>
      <c r="EL13" s="61">
        <f t="shared" si="114"/>
        <v>0</v>
      </c>
      <c r="EM13" s="62">
        <f t="shared" si="115"/>
        <v>0</v>
      </c>
      <c r="EN13" s="63">
        <f t="shared" si="116"/>
        <v>0</v>
      </c>
      <c r="EO13" s="275">
        <f t="shared" si="117"/>
        <v>0</v>
      </c>
      <c r="EP13" s="275"/>
      <c r="EQ13" s="276">
        <f t="shared" si="118"/>
        <v>3</v>
      </c>
      <c r="ER13" s="277">
        <f t="shared" si="119"/>
        <v>3</v>
      </c>
      <c r="ES13" s="278">
        <f t="shared" si="120"/>
        <v>9</v>
      </c>
      <c r="ET13" s="276">
        <f t="shared" si="121"/>
        <v>3</v>
      </c>
      <c r="EU13" s="277">
        <f t="shared" si="122"/>
        <v>0</v>
      </c>
      <c r="EV13" s="277" t="str">
        <f t="shared" si="123"/>
        <v>B</v>
      </c>
      <c r="EW13" s="279" t="str">
        <f t="shared" si="124"/>
        <v>B</v>
      </c>
      <c r="EX13" s="69"/>
      <c r="EY13" s="70"/>
      <c r="EZ13" s="71"/>
      <c r="FA13" s="52"/>
    </row>
    <row r="14" spans="1:158" ht="50.1" customHeight="1">
      <c r="A14" s="53">
        <v>9</v>
      </c>
      <c r="B14" s="145" t="s">
        <v>53</v>
      </c>
      <c r="C14" s="146">
        <v>17106201</v>
      </c>
      <c r="D14" s="336" t="s">
        <v>370</v>
      </c>
      <c r="E14" s="292" t="s">
        <v>368</v>
      </c>
      <c r="F14" s="319">
        <v>75</v>
      </c>
      <c r="G14" s="311">
        <f t="shared" si="0"/>
        <v>0</v>
      </c>
      <c r="H14" s="311">
        <f t="shared" si="1"/>
        <v>3</v>
      </c>
      <c r="I14" s="312">
        <f t="shared" si="2"/>
        <v>3</v>
      </c>
      <c r="J14" s="311">
        <f t="shared" si="3"/>
        <v>0</v>
      </c>
      <c r="K14" s="311" t="str">
        <f t="shared" si="4"/>
        <v>B</v>
      </c>
      <c r="L14" s="311" t="str">
        <f t="shared" si="125"/>
        <v>B</v>
      </c>
      <c r="M14" s="320">
        <v>64</v>
      </c>
      <c r="N14" s="311">
        <f t="shared" si="5"/>
        <v>2</v>
      </c>
      <c r="O14" s="311">
        <f t="shared" si="6"/>
        <v>0</v>
      </c>
      <c r="P14" s="312">
        <f t="shared" si="7"/>
        <v>2</v>
      </c>
      <c r="Q14" s="311" t="str">
        <f t="shared" si="8"/>
        <v>C</v>
      </c>
      <c r="R14" s="311">
        <f t="shared" si="9"/>
        <v>0</v>
      </c>
      <c r="S14" s="311" t="str">
        <f t="shared" si="10"/>
        <v>C</v>
      </c>
      <c r="T14" s="274"/>
      <c r="U14" s="59">
        <f t="shared" si="11"/>
        <v>0</v>
      </c>
      <c r="V14" s="60">
        <f t="shared" si="12"/>
        <v>0</v>
      </c>
      <c r="W14" s="61">
        <f t="shared" si="13"/>
        <v>0</v>
      </c>
      <c r="X14" s="62">
        <f t="shared" si="14"/>
        <v>0</v>
      </c>
      <c r="Y14" s="63">
        <f t="shared" si="15"/>
        <v>0</v>
      </c>
      <c r="Z14" s="275">
        <f t="shared" si="16"/>
        <v>0</v>
      </c>
      <c r="AA14" s="320">
        <v>84</v>
      </c>
      <c r="AB14" s="311">
        <f t="shared" si="17"/>
        <v>0</v>
      </c>
      <c r="AC14" s="311">
        <f t="shared" si="18"/>
        <v>3.3330000000000002</v>
      </c>
      <c r="AD14" s="312">
        <f t="shared" si="19"/>
        <v>3.3330000000000002</v>
      </c>
      <c r="AE14" s="311">
        <f t="shared" si="20"/>
        <v>0</v>
      </c>
      <c r="AF14" s="311" t="str">
        <f t="shared" si="21"/>
        <v>B+</v>
      </c>
      <c r="AG14" s="311" t="str">
        <f t="shared" si="22"/>
        <v>B+</v>
      </c>
      <c r="AH14" s="320">
        <v>60</v>
      </c>
      <c r="AI14" s="311">
        <f t="shared" si="23"/>
        <v>2</v>
      </c>
      <c r="AJ14" s="311">
        <f t="shared" si="24"/>
        <v>0</v>
      </c>
      <c r="AK14" s="312">
        <f t="shared" si="25"/>
        <v>2</v>
      </c>
      <c r="AL14" s="311" t="str">
        <f t="shared" si="26"/>
        <v>C</v>
      </c>
      <c r="AM14" s="311">
        <f t="shared" si="27"/>
        <v>0</v>
      </c>
      <c r="AN14" s="311" t="str">
        <f t="shared" si="28"/>
        <v>C</v>
      </c>
      <c r="AO14" s="274"/>
      <c r="AP14" s="59">
        <f t="shared" si="29"/>
        <v>0</v>
      </c>
      <c r="AQ14" s="60">
        <f t="shared" si="30"/>
        <v>0</v>
      </c>
      <c r="AR14" s="61">
        <f t="shared" si="31"/>
        <v>0</v>
      </c>
      <c r="AS14" s="62">
        <f t="shared" si="32"/>
        <v>0</v>
      </c>
      <c r="AT14" s="63">
        <f t="shared" si="33"/>
        <v>0</v>
      </c>
      <c r="AU14" s="275">
        <f t="shared" si="34"/>
        <v>0</v>
      </c>
      <c r="AV14" s="274"/>
      <c r="AW14" s="59">
        <f t="shared" si="35"/>
        <v>0</v>
      </c>
      <c r="AX14" s="60">
        <f t="shared" si="36"/>
        <v>0</v>
      </c>
      <c r="AY14" s="61">
        <f t="shared" si="37"/>
        <v>0</v>
      </c>
      <c r="AZ14" s="62">
        <f t="shared" si="38"/>
        <v>0</v>
      </c>
      <c r="BA14" s="63">
        <f t="shared" si="39"/>
        <v>0</v>
      </c>
      <c r="BB14" s="275">
        <f t="shared" si="40"/>
        <v>0</v>
      </c>
      <c r="BC14" s="320">
        <v>90</v>
      </c>
      <c r="BD14" s="311">
        <f t="shared" si="41"/>
        <v>0</v>
      </c>
      <c r="BE14" s="311">
        <f t="shared" si="42"/>
        <v>4</v>
      </c>
      <c r="BF14" s="312">
        <f t="shared" si="43"/>
        <v>4</v>
      </c>
      <c r="BG14" s="311">
        <f t="shared" si="44"/>
        <v>0</v>
      </c>
      <c r="BH14" s="311" t="str">
        <f t="shared" si="45"/>
        <v>A</v>
      </c>
      <c r="BI14" s="311" t="str">
        <f t="shared" si="46"/>
        <v>A</v>
      </c>
      <c r="BJ14" s="274"/>
      <c r="BK14" s="59">
        <f t="shared" si="47"/>
        <v>0</v>
      </c>
      <c r="BL14" s="60">
        <f t="shared" si="48"/>
        <v>0</v>
      </c>
      <c r="BM14" s="61">
        <f t="shared" si="49"/>
        <v>0</v>
      </c>
      <c r="BN14" s="62">
        <f t="shared" si="50"/>
        <v>0</v>
      </c>
      <c r="BO14" s="63">
        <f t="shared" si="51"/>
        <v>0</v>
      </c>
      <c r="BP14" s="275">
        <f t="shared" si="52"/>
        <v>0</v>
      </c>
      <c r="BQ14" s="274"/>
      <c r="BR14" s="59">
        <f t="shared" si="53"/>
        <v>0</v>
      </c>
      <c r="BS14" s="60">
        <f t="shared" si="54"/>
        <v>0</v>
      </c>
      <c r="BT14" s="61">
        <f t="shared" si="55"/>
        <v>0</v>
      </c>
      <c r="BU14" s="62">
        <f t="shared" si="56"/>
        <v>0</v>
      </c>
      <c r="BV14" s="63">
        <f t="shared" si="57"/>
        <v>0</v>
      </c>
      <c r="BW14" s="275">
        <f t="shared" si="58"/>
        <v>0</v>
      </c>
      <c r="BX14" s="274"/>
      <c r="BY14" s="59">
        <f t="shared" si="59"/>
        <v>0</v>
      </c>
      <c r="BZ14" s="60">
        <f t="shared" si="60"/>
        <v>0</v>
      </c>
      <c r="CA14" s="61">
        <f t="shared" si="61"/>
        <v>0</v>
      </c>
      <c r="CB14" s="62">
        <f t="shared" si="62"/>
        <v>0</v>
      </c>
      <c r="CC14" s="63">
        <f t="shared" si="63"/>
        <v>0</v>
      </c>
      <c r="CD14" s="275">
        <f t="shared" si="64"/>
        <v>0</v>
      </c>
      <c r="CE14" s="274"/>
      <c r="CF14" s="59">
        <f t="shared" si="65"/>
        <v>0</v>
      </c>
      <c r="CG14" s="60">
        <f t="shared" si="66"/>
        <v>0</v>
      </c>
      <c r="CH14" s="61">
        <f t="shared" si="67"/>
        <v>0</v>
      </c>
      <c r="CI14" s="62">
        <f t="shared" si="68"/>
        <v>0</v>
      </c>
      <c r="CJ14" s="63">
        <f t="shared" si="69"/>
        <v>0</v>
      </c>
      <c r="CK14" s="275">
        <f t="shared" si="70"/>
        <v>0</v>
      </c>
      <c r="CL14" s="274"/>
      <c r="CM14" s="59">
        <f t="shared" si="71"/>
        <v>0</v>
      </c>
      <c r="CN14" s="60">
        <f t="shared" si="72"/>
        <v>0</v>
      </c>
      <c r="CO14" s="61">
        <f t="shared" si="73"/>
        <v>0</v>
      </c>
      <c r="CP14" s="62">
        <f t="shared" si="74"/>
        <v>0</v>
      </c>
      <c r="CQ14" s="63">
        <f t="shared" si="75"/>
        <v>0</v>
      </c>
      <c r="CR14" s="275">
        <f t="shared" si="76"/>
        <v>0</v>
      </c>
      <c r="CS14" s="274"/>
      <c r="CT14" s="59">
        <f t="shared" si="77"/>
        <v>0</v>
      </c>
      <c r="CU14" s="60">
        <f t="shared" si="78"/>
        <v>0</v>
      </c>
      <c r="CV14" s="61">
        <f t="shared" si="79"/>
        <v>0</v>
      </c>
      <c r="CW14" s="62">
        <f t="shared" si="80"/>
        <v>0</v>
      </c>
      <c r="CX14" s="63">
        <f t="shared" si="81"/>
        <v>0</v>
      </c>
      <c r="CY14" s="275">
        <f t="shared" si="82"/>
        <v>0</v>
      </c>
      <c r="CZ14" s="274"/>
      <c r="DA14" s="59">
        <f t="shared" si="83"/>
        <v>0</v>
      </c>
      <c r="DB14" s="60">
        <f t="shared" si="84"/>
        <v>0</v>
      </c>
      <c r="DC14" s="61">
        <f t="shared" si="85"/>
        <v>0</v>
      </c>
      <c r="DD14" s="62">
        <f t="shared" si="86"/>
        <v>0</v>
      </c>
      <c r="DE14" s="63">
        <f t="shared" si="87"/>
        <v>0</v>
      </c>
      <c r="DF14" s="275">
        <f t="shared" si="88"/>
        <v>0</v>
      </c>
      <c r="DG14" s="274"/>
      <c r="DH14" s="59">
        <f t="shared" si="89"/>
        <v>0</v>
      </c>
      <c r="DI14" s="60">
        <f t="shared" si="90"/>
        <v>0</v>
      </c>
      <c r="DJ14" s="61">
        <f t="shared" si="91"/>
        <v>0</v>
      </c>
      <c r="DK14" s="62">
        <f t="shared" si="92"/>
        <v>0</v>
      </c>
      <c r="DL14" s="63">
        <f t="shared" si="93"/>
        <v>0</v>
      </c>
      <c r="DM14" s="275">
        <f t="shared" si="94"/>
        <v>0</v>
      </c>
      <c r="DN14" s="274"/>
      <c r="DO14" s="59">
        <f t="shared" si="95"/>
        <v>0</v>
      </c>
      <c r="DP14" s="60">
        <f t="shared" si="96"/>
        <v>0</v>
      </c>
      <c r="DQ14" s="61">
        <f t="shared" si="97"/>
        <v>0</v>
      </c>
      <c r="DR14" s="62">
        <f t="shared" si="98"/>
        <v>0</v>
      </c>
      <c r="DS14" s="63">
        <f t="shared" si="99"/>
        <v>0</v>
      </c>
      <c r="DT14" s="275">
        <f t="shared" si="100"/>
        <v>0</v>
      </c>
      <c r="DU14" s="274"/>
      <c r="DV14" s="59">
        <f t="shared" si="101"/>
        <v>0</v>
      </c>
      <c r="DW14" s="60">
        <f t="shared" si="102"/>
        <v>0</v>
      </c>
      <c r="DX14" s="61">
        <f t="shared" si="103"/>
        <v>0</v>
      </c>
      <c r="DY14" s="62">
        <f t="shared" si="104"/>
        <v>0</v>
      </c>
      <c r="DZ14" s="63">
        <f t="shared" si="105"/>
        <v>0</v>
      </c>
      <c r="EA14" s="275">
        <f t="shared" si="106"/>
        <v>0</v>
      </c>
      <c r="EB14" s="274"/>
      <c r="EC14" s="59">
        <f t="shared" si="107"/>
        <v>0</v>
      </c>
      <c r="ED14" s="60">
        <f t="shared" si="108"/>
        <v>0</v>
      </c>
      <c r="EE14" s="61">
        <f t="shared" si="109"/>
        <v>0</v>
      </c>
      <c r="EF14" s="62">
        <f t="shared" si="110"/>
        <v>0</v>
      </c>
      <c r="EG14" s="63">
        <f t="shared" si="111"/>
        <v>0</v>
      </c>
      <c r="EH14" s="275"/>
      <c r="EI14" s="274"/>
      <c r="EJ14" s="59">
        <f t="shared" si="112"/>
        <v>0</v>
      </c>
      <c r="EK14" s="60">
        <f t="shared" si="113"/>
        <v>0</v>
      </c>
      <c r="EL14" s="61">
        <f t="shared" si="114"/>
        <v>0</v>
      </c>
      <c r="EM14" s="62">
        <f t="shared" si="115"/>
        <v>0</v>
      </c>
      <c r="EN14" s="63">
        <f t="shared" si="116"/>
        <v>0</v>
      </c>
      <c r="EO14" s="275">
        <f t="shared" si="117"/>
        <v>0</v>
      </c>
      <c r="EP14" s="275"/>
      <c r="EQ14" s="276">
        <f t="shared" si="118"/>
        <v>14.333</v>
      </c>
      <c r="ER14" s="277">
        <f t="shared" si="119"/>
        <v>15</v>
      </c>
      <c r="ES14" s="278">
        <f t="shared" si="120"/>
        <v>42.999000000000002</v>
      </c>
      <c r="ET14" s="276">
        <f t="shared" si="121"/>
        <v>2.867</v>
      </c>
      <c r="EU14" s="277">
        <f t="shared" si="122"/>
        <v>0</v>
      </c>
      <c r="EV14" s="277" t="str">
        <f t="shared" si="123"/>
        <v>B-</v>
      </c>
      <c r="EW14" s="279" t="str">
        <f t="shared" si="124"/>
        <v>B-</v>
      </c>
      <c r="EX14" s="69"/>
      <c r="EY14" s="70"/>
      <c r="EZ14" s="71"/>
      <c r="FA14" s="52"/>
    </row>
    <row r="15" spans="1:158" ht="50.1" customHeight="1">
      <c r="A15" s="53">
        <v>10</v>
      </c>
      <c r="B15" s="145" t="s">
        <v>53</v>
      </c>
      <c r="C15" s="146">
        <v>17106202</v>
      </c>
      <c r="D15" s="336" t="s">
        <v>371</v>
      </c>
      <c r="E15" s="292" t="s">
        <v>368</v>
      </c>
      <c r="F15" s="28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275">
        <f t="shared" si="125"/>
        <v>0</v>
      </c>
      <c r="M15" s="274"/>
      <c r="N15" s="59">
        <f t="shared" si="5"/>
        <v>0</v>
      </c>
      <c r="O15" s="60">
        <f t="shared" si="6"/>
        <v>0</v>
      </c>
      <c r="P15" s="61">
        <f t="shared" si="7"/>
        <v>0</v>
      </c>
      <c r="Q15" s="62">
        <f t="shared" si="8"/>
        <v>0</v>
      </c>
      <c r="R15" s="63">
        <f t="shared" si="9"/>
        <v>0</v>
      </c>
      <c r="S15" s="275">
        <f t="shared" si="10"/>
        <v>0</v>
      </c>
      <c r="T15" s="274"/>
      <c r="U15" s="59">
        <f t="shared" si="11"/>
        <v>0</v>
      </c>
      <c r="V15" s="60">
        <f t="shared" si="12"/>
        <v>0</v>
      </c>
      <c r="W15" s="61">
        <f t="shared" si="13"/>
        <v>0</v>
      </c>
      <c r="X15" s="62">
        <f t="shared" si="14"/>
        <v>0</v>
      </c>
      <c r="Y15" s="63">
        <f t="shared" si="15"/>
        <v>0</v>
      </c>
      <c r="Z15" s="275">
        <f t="shared" si="16"/>
        <v>0</v>
      </c>
      <c r="AA15" s="320">
        <v>90</v>
      </c>
      <c r="AB15" s="311">
        <f t="shared" si="17"/>
        <v>0</v>
      </c>
      <c r="AC15" s="311">
        <f t="shared" si="18"/>
        <v>4</v>
      </c>
      <c r="AD15" s="312">
        <f t="shared" si="19"/>
        <v>4</v>
      </c>
      <c r="AE15" s="311">
        <f t="shared" si="20"/>
        <v>0</v>
      </c>
      <c r="AF15" s="311" t="str">
        <f t="shared" si="21"/>
        <v>A</v>
      </c>
      <c r="AG15" s="311" t="str">
        <f t="shared" si="22"/>
        <v>A</v>
      </c>
      <c r="AH15" s="274"/>
      <c r="AI15" s="59">
        <f t="shared" si="23"/>
        <v>0</v>
      </c>
      <c r="AJ15" s="60">
        <f t="shared" si="24"/>
        <v>0</v>
      </c>
      <c r="AK15" s="61">
        <f t="shared" si="25"/>
        <v>0</v>
      </c>
      <c r="AL15" s="62">
        <f t="shared" si="26"/>
        <v>0</v>
      </c>
      <c r="AM15" s="63">
        <f t="shared" si="27"/>
        <v>0</v>
      </c>
      <c r="AN15" s="275">
        <f t="shared" si="28"/>
        <v>0</v>
      </c>
      <c r="AO15" s="320">
        <v>91</v>
      </c>
      <c r="AP15" s="311">
        <f t="shared" si="29"/>
        <v>0</v>
      </c>
      <c r="AQ15" s="311">
        <f t="shared" si="30"/>
        <v>4</v>
      </c>
      <c r="AR15" s="312">
        <f t="shared" si="31"/>
        <v>4</v>
      </c>
      <c r="AS15" s="311">
        <f t="shared" si="32"/>
        <v>0</v>
      </c>
      <c r="AT15" s="311" t="str">
        <f t="shared" si="33"/>
        <v>A</v>
      </c>
      <c r="AU15" s="311" t="str">
        <f t="shared" si="34"/>
        <v>A</v>
      </c>
      <c r="AV15" s="274"/>
      <c r="AW15" s="59">
        <f t="shared" si="35"/>
        <v>0</v>
      </c>
      <c r="AX15" s="60">
        <f t="shared" si="36"/>
        <v>0</v>
      </c>
      <c r="AY15" s="61">
        <f t="shared" si="37"/>
        <v>0</v>
      </c>
      <c r="AZ15" s="62">
        <f t="shared" si="38"/>
        <v>0</v>
      </c>
      <c r="BA15" s="63">
        <f t="shared" si="39"/>
        <v>0</v>
      </c>
      <c r="BB15" s="275">
        <f t="shared" si="40"/>
        <v>0</v>
      </c>
      <c r="BC15" s="274"/>
      <c r="BD15" s="59">
        <f t="shared" si="41"/>
        <v>0</v>
      </c>
      <c r="BE15" s="60">
        <f t="shared" si="42"/>
        <v>0</v>
      </c>
      <c r="BF15" s="61">
        <f t="shared" si="43"/>
        <v>0</v>
      </c>
      <c r="BG15" s="62">
        <f t="shared" si="44"/>
        <v>0</v>
      </c>
      <c r="BH15" s="63">
        <f t="shared" si="45"/>
        <v>0</v>
      </c>
      <c r="BI15" s="275">
        <f t="shared" si="46"/>
        <v>0</v>
      </c>
      <c r="BJ15" s="274"/>
      <c r="BK15" s="59">
        <f t="shared" si="47"/>
        <v>0</v>
      </c>
      <c r="BL15" s="60">
        <f t="shared" si="48"/>
        <v>0</v>
      </c>
      <c r="BM15" s="61">
        <f t="shared" si="49"/>
        <v>0</v>
      </c>
      <c r="BN15" s="62">
        <f t="shared" si="50"/>
        <v>0</v>
      </c>
      <c r="BO15" s="63">
        <f t="shared" si="51"/>
        <v>0</v>
      </c>
      <c r="BP15" s="275">
        <f t="shared" si="52"/>
        <v>0</v>
      </c>
      <c r="BQ15" s="320">
        <v>96</v>
      </c>
      <c r="BR15" s="311">
        <f t="shared" si="53"/>
        <v>0</v>
      </c>
      <c r="BS15" s="311">
        <f t="shared" si="54"/>
        <v>4</v>
      </c>
      <c r="BT15" s="312">
        <f t="shared" si="55"/>
        <v>4</v>
      </c>
      <c r="BU15" s="311">
        <f t="shared" si="56"/>
        <v>0</v>
      </c>
      <c r="BV15" s="311" t="str">
        <f t="shared" si="57"/>
        <v>A</v>
      </c>
      <c r="BW15" s="311" t="str">
        <f t="shared" si="58"/>
        <v>A</v>
      </c>
      <c r="BX15" s="274"/>
      <c r="BY15" s="59">
        <f t="shared" si="59"/>
        <v>0</v>
      </c>
      <c r="BZ15" s="60">
        <f t="shared" si="60"/>
        <v>0</v>
      </c>
      <c r="CA15" s="61">
        <f t="shared" si="61"/>
        <v>0</v>
      </c>
      <c r="CB15" s="62">
        <f t="shared" si="62"/>
        <v>0</v>
      </c>
      <c r="CC15" s="63">
        <f t="shared" si="63"/>
        <v>0</v>
      </c>
      <c r="CD15" s="275">
        <f t="shared" si="64"/>
        <v>0</v>
      </c>
      <c r="CE15" s="320">
        <v>93</v>
      </c>
      <c r="CF15" s="311">
        <f t="shared" si="65"/>
        <v>0</v>
      </c>
      <c r="CG15" s="311">
        <f t="shared" si="66"/>
        <v>4</v>
      </c>
      <c r="CH15" s="312">
        <f t="shared" si="67"/>
        <v>4</v>
      </c>
      <c r="CI15" s="311">
        <f t="shared" si="68"/>
        <v>0</v>
      </c>
      <c r="CJ15" s="311" t="str">
        <f t="shared" si="69"/>
        <v>A</v>
      </c>
      <c r="CK15" s="311" t="str">
        <f t="shared" si="70"/>
        <v>A</v>
      </c>
      <c r="CL15" s="274"/>
      <c r="CM15" s="59">
        <f t="shared" si="71"/>
        <v>0</v>
      </c>
      <c r="CN15" s="60">
        <f t="shared" si="72"/>
        <v>0</v>
      </c>
      <c r="CO15" s="61">
        <f t="shared" si="73"/>
        <v>0</v>
      </c>
      <c r="CP15" s="62">
        <f t="shared" si="74"/>
        <v>0</v>
      </c>
      <c r="CQ15" s="63">
        <f t="shared" si="75"/>
        <v>0</v>
      </c>
      <c r="CR15" s="275">
        <f t="shared" si="76"/>
        <v>0</v>
      </c>
      <c r="CS15" s="274"/>
      <c r="CT15" s="59">
        <f t="shared" si="77"/>
        <v>0</v>
      </c>
      <c r="CU15" s="60">
        <f t="shared" si="78"/>
        <v>0</v>
      </c>
      <c r="CV15" s="61">
        <f t="shared" si="79"/>
        <v>0</v>
      </c>
      <c r="CW15" s="62">
        <f t="shared" si="80"/>
        <v>0</v>
      </c>
      <c r="CX15" s="63">
        <f t="shared" si="81"/>
        <v>0</v>
      </c>
      <c r="CY15" s="275">
        <f t="shared" si="82"/>
        <v>0</v>
      </c>
      <c r="CZ15" s="274"/>
      <c r="DA15" s="59">
        <f t="shared" si="83"/>
        <v>0</v>
      </c>
      <c r="DB15" s="60">
        <f t="shared" si="84"/>
        <v>0</v>
      </c>
      <c r="DC15" s="61">
        <f t="shared" si="85"/>
        <v>0</v>
      </c>
      <c r="DD15" s="62">
        <f t="shared" si="86"/>
        <v>0</v>
      </c>
      <c r="DE15" s="63">
        <f t="shared" si="87"/>
        <v>0</v>
      </c>
      <c r="DF15" s="275">
        <f t="shared" si="88"/>
        <v>0</v>
      </c>
      <c r="DG15" s="274"/>
      <c r="DH15" s="59">
        <f t="shared" si="89"/>
        <v>0</v>
      </c>
      <c r="DI15" s="60">
        <f t="shared" si="90"/>
        <v>0</v>
      </c>
      <c r="DJ15" s="61">
        <f t="shared" si="91"/>
        <v>0</v>
      </c>
      <c r="DK15" s="62">
        <f t="shared" si="92"/>
        <v>0</v>
      </c>
      <c r="DL15" s="63">
        <f t="shared" si="93"/>
        <v>0</v>
      </c>
      <c r="DM15" s="275">
        <f t="shared" si="94"/>
        <v>0</v>
      </c>
      <c r="DN15" s="274"/>
      <c r="DO15" s="59">
        <f t="shared" si="95"/>
        <v>0</v>
      </c>
      <c r="DP15" s="60">
        <f t="shared" si="96"/>
        <v>0</v>
      </c>
      <c r="DQ15" s="61">
        <f t="shared" si="97"/>
        <v>0</v>
      </c>
      <c r="DR15" s="62">
        <f t="shared" si="98"/>
        <v>0</v>
      </c>
      <c r="DS15" s="63">
        <f t="shared" si="99"/>
        <v>0</v>
      </c>
      <c r="DT15" s="275">
        <f t="shared" si="100"/>
        <v>0</v>
      </c>
      <c r="DU15" s="274"/>
      <c r="DV15" s="59">
        <f t="shared" si="101"/>
        <v>0</v>
      </c>
      <c r="DW15" s="60">
        <f t="shared" si="102"/>
        <v>0</v>
      </c>
      <c r="DX15" s="61">
        <f t="shared" si="103"/>
        <v>0</v>
      </c>
      <c r="DY15" s="62">
        <f t="shared" si="104"/>
        <v>0</v>
      </c>
      <c r="DZ15" s="63">
        <f t="shared" si="105"/>
        <v>0</v>
      </c>
      <c r="EA15" s="275">
        <f t="shared" si="106"/>
        <v>0</v>
      </c>
      <c r="EB15" s="274"/>
      <c r="EC15" s="59">
        <f t="shared" si="107"/>
        <v>0</v>
      </c>
      <c r="ED15" s="60">
        <f t="shared" si="108"/>
        <v>0</v>
      </c>
      <c r="EE15" s="61">
        <f t="shared" si="109"/>
        <v>0</v>
      </c>
      <c r="EF15" s="62">
        <f t="shared" si="110"/>
        <v>0</v>
      </c>
      <c r="EG15" s="63">
        <f t="shared" si="111"/>
        <v>0</v>
      </c>
      <c r="EH15" s="275"/>
      <c r="EI15" s="274"/>
      <c r="EJ15" s="59">
        <f t="shared" si="112"/>
        <v>0</v>
      </c>
      <c r="EK15" s="60">
        <f t="shared" si="113"/>
        <v>0</v>
      </c>
      <c r="EL15" s="61">
        <f t="shared" si="114"/>
        <v>0</v>
      </c>
      <c r="EM15" s="62">
        <f t="shared" si="115"/>
        <v>0</v>
      </c>
      <c r="EN15" s="63">
        <f t="shared" si="116"/>
        <v>0</v>
      </c>
      <c r="EO15" s="275">
        <f t="shared" si="117"/>
        <v>0</v>
      </c>
      <c r="EP15" s="275"/>
      <c r="EQ15" s="276">
        <f t="shared" si="118"/>
        <v>16</v>
      </c>
      <c r="ER15" s="277">
        <f t="shared" si="119"/>
        <v>12</v>
      </c>
      <c r="ES15" s="278">
        <f t="shared" si="120"/>
        <v>48</v>
      </c>
      <c r="ET15" s="276">
        <f t="shared" si="121"/>
        <v>4</v>
      </c>
      <c r="EU15" s="277">
        <f t="shared" si="122"/>
        <v>0</v>
      </c>
      <c r="EV15" s="277" t="str">
        <f t="shared" si="123"/>
        <v>A</v>
      </c>
      <c r="EW15" s="279" t="str">
        <f t="shared" si="124"/>
        <v>A</v>
      </c>
      <c r="EX15" s="69"/>
      <c r="EY15" s="70"/>
      <c r="EZ15" s="71"/>
      <c r="FA15" s="52"/>
    </row>
    <row r="16" spans="1:158" ht="50.1" customHeight="1">
      <c r="A16" s="53">
        <v>11</v>
      </c>
      <c r="B16" s="145" t="s">
        <v>53</v>
      </c>
      <c r="C16" s="146">
        <v>17106203</v>
      </c>
      <c r="D16" s="336" t="s">
        <v>372</v>
      </c>
      <c r="E16" s="292" t="s">
        <v>368</v>
      </c>
      <c r="F16" s="28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275">
        <f t="shared" si="125"/>
        <v>0</v>
      </c>
      <c r="M16" s="274"/>
      <c r="N16" s="59">
        <f t="shared" si="5"/>
        <v>0</v>
      </c>
      <c r="O16" s="60">
        <f t="shared" si="6"/>
        <v>0</v>
      </c>
      <c r="P16" s="61">
        <f t="shared" si="7"/>
        <v>0</v>
      </c>
      <c r="Q16" s="62">
        <f t="shared" si="8"/>
        <v>0</v>
      </c>
      <c r="R16" s="63">
        <f t="shared" si="9"/>
        <v>0</v>
      </c>
      <c r="S16" s="275">
        <f t="shared" si="10"/>
        <v>0</v>
      </c>
      <c r="T16" s="320">
        <v>95</v>
      </c>
      <c r="U16" s="311">
        <f t="shared" si="11"/>
        <v>0</v>
      </c>
      <c r="V16" s="311">
        <f t="shared" si="12"/>
        <v>4</v>
      </c>
      <c r="W16" s="312">
        <f t="shared" si="13"/>
        <v>4</v>
      </c>
      <c r="X16" s="311">
        <f t="shared" si="14"/>
        <v>0</v>
      </c>
      <c r="Y16" s="311" t="str">
        <f t="shared" si="15"/>
        <v>A</v>
      </c>
      <c r="Z16" s="311" t="str">
        <f t="shared" si="16"/>
        <v>A</v>
      </c>
      <c r="AA16" s="274"/>
      <c r="AB16" s="59">
        <f t="shared" si="17"/>
        <v>0</v>
      </c>
      <c r="AC16" s="60">
        <f t="shared" si="18"/>
        <v>0</v>
      </c>
      <c r="AD16" s="61">
        <f t="shared" si="19"/>
        <v>0</v>
      </c>
      <c r="AE16" s="62">
        <f t="shared" si="20"/>
        <v>0</v>
      </c>
      <c r="AF16" s="63">
        <f t="shared" si="21"/>
        <v>0</v>
      </c>
      <c r="AG16" s="275">
        <f t="shared" si="22"/>
        <v>0</v>
      </c>
      <c r="AH16" s="320">
        <v>96</v>
      </c>
      <c r="AI16" s="311">
        <f t="shared" si="23"/>
        <v>0</v>
      </c>
      <c r="AJ16" s="311">
        <f t="shared" si="24"/>
        <v>4</v>
      </c>
      <c r="AK16" s="312">
        <f t="shared" si="25"/>
        <v>4</v>
      </c>
      <c r="AL16" s="311">
        <f t="shared" si="26"/>
        <v>0</v>
      </c>
      <c r="AM16" s="311" t="str">
        <f t="shared" si="27"/>
        <v>A</v>
      </c>
      <c r="AN16" s="311" t="str">
        <f t="shared" si="28"/>
        <v>A</v>
      </c>
      <c r="AO16" s="274"/>
      <c r="AP16" s="59">
        <f t="shared" si="29"/>
        <v>0</v>
      </c>
      <c r="AQ16" s="60">
        <f t="shared" si="30"/>
        <v>0</v>
      </c>
      <c r="AR16" s="61">
        <f t="shared" si="31"/>
        <v>0</v>
      </c>
      <c r="AS16" s="62">
        <f t="shared" si="32"/>
        <v>0</v>
      </c>
      <c r="AT16" s="63">
        <f t="shared" si="33"/>
        <v>0</v>
      </c>
      <c r="AU16" s="275">
        <f t="shared" si="34"/>
        <v>0</v>
      </c>
      <c r="AV16" s="274"/>
      <c r="AW16" s="59">
        <f t="shared" si="35"/>
        <v>0</v>
      </c>
      <c r="AX16" s="60">
        <f t="shared" si="36"/>
        <v>0</v>
      </c>
      <c r="AY16" s="61">
        <f t="shared" si="37"/>
        <v>0</v>
      </c>
      <c r="AZ16" s="62">
        <f t="shared" si="38"/>
        <v>0</v>
      </c>
      <c r="BA16" s="63">
        <f t="shared" si="39"/>
        <v>0</v>
      </c>
      <c r="BB16" s="275">
        <f t="shared" si="40"/>
        <v>0</v>
      </c>
      <c r="BC16" s="274"/>
      <c r="BD16" s="59">
        <f t="shared" si="41"/>
        <v>0</v>
      </c>
      <c r="BE16" s="60">
        <f t="shared" si="42"/>
        <v>0</v>
      </c>
      <c r="BF16" s="61">
        <f t="shared" si="43"/>
        <v>0</v>
      </c>
      <c r="BG16" s="62">
        <f t="shared" si="44"/>
        <v>0</v>
      </c>
      <c r="BH16" s="63">
        <f t="shared" si="45"/>
        <v>0</v>
      </c>
      <c r="BI16" s="275">
        <f t="shared" si="46"/>
        <v>0</v>
      </c>
      <c r="BJ16" s="345">
        <v>97</v>
      </c>
      <c r="BK16" s="311">
        <f t="shared" si="47"/>
        <v>0</v>
      </c>
      <c r="BL16" s="311">
        <f t="shared" si="48"/>
        <v>4</v>
      </c>
      <c r="BM16" s="312">
        <v>4</v>
      </c>
      <c r="BN16" s="311">
        <f t="shared" si="50"/>
        <v>0</v>
      </c>
      <c r="BO16" s="311" t="str">
        <f t="shared" si="51"/>
        <v>A</v>
      </c>
      <c r="BP16" s="311" t="str">
        <f t="shared" si="52"/>
        <v>A</v>
      </c>
      <c r="BQ16" s="274"/>
      <c r="BR16" s="59">
        <f t="shared" si="53"/>
        <v>0</v>
      </c>
      <c r="BS16" s="60">
        <f t="shared" si="54"/>
        <v>0</v>
      </c>
      <c r="BT16" s="61">
        <f t="shared" si="55"/>
        <v>0</v>
      </c>
      <c r="BU16" s="62">
        <f t="shared" si="56"/>
        <v>0</v>
      </c>
      <c r="BV16" s="63">
        <f t="shared" si="57"/>
        <v>0</v>
      </c>
      <c r="BW16" s="275">
        <f t="shared" si="58"/>
        <v>0</v>
      </c>
      <c r="BX16" s="274"/>
      <c r="BY16" s="59">
        <f t="shared" si="59"/>
        <v>0</v>
      </c>
      <c r="BZ16" s="60">
        <f t="shared" si="60"/>
        <v>0</v>
      </c>
      <c r="CA16" s="61">
        <f t="shared" si="61"/>
        <v>0</v>
      </c>
      <c r="CB16" s="62">
        <f t="shared" si="62"/>
        <v>0</v>
      </c>
      <c r="CC16" s="63">
        <f t="shared" si="63"/>
        <v>0</v>
      </c>
      <c r="CD16" s="275">
        <f t="shared" si="64"/>
        <v>0</v>
      </c>
      <c r="CE16" s="274"/>
      <c r="CF16" s="59">
        <f t="shared" si="65"/>
        <v>0</v>
      </c>
      <c r="CG16" s="60">
        <f t="shared" si="66"/>
        <v>0</v>
      </c>
      <c r="CH16" s="61">
        <f t="shared" si="67"/>
        <v>0</v>
      </c>
      <c r="CI16" s="62">
        <f t="shared" si="68"/>
        <v>0</v>
      </c>
      <c r="CJ16" s="63">
        <f t="shared" si="69"/>
        <v>0</v>
      </c>
      <c r="CK16" s="275">
        <f t="shared" si="70"/>
        <v>0</v>
      </c>
      <c r="CL16" s="274"/>
      <c r="CM16" s="59">
        <f t="shared" si="71"/>
        <v>0</v>
      </c>
      <c r="CN16" s="60">
        <f t="shared" si="72"/>
        <v>0</v>
      </c>
      <c r="CO16" s="61">
        <f t="shared" si="73"/>
        <v>0</v>
      </c>
      <c r="CP16" s="62">
        <f t="shared" si="74"/>
        <v>0</v>
      </c>
      <c r="CQ16" s="63">
        <f t="shared" si="75"/>
        <v>0</v>
      </c>
      <c r="CR16" s="275">
        <f t="shared" si="76"/>
        <v>0</v>
      </c>
      <c r="CS16" s="274"/>
      <c r="CT16" s="59">
        <f t="shared" si="77"/>
        <v>0</v>
      </c>
      <c r="CU16" s="60">
        <f t="shared" si="78"/>
        <v>0</v>
      </c>
      <c r="CV16" s="61">
        <f t="shared" si="79"/>
        <v>0</v>
      </c>
      <c r="CW16" s="62">
        <f t="shared" si="80"/>
        <v>0</v>
      </c>
      <c r="CX16" s="63">
        <f t="shared" si="81"/>
        <v>0</v>
      </c>
      <c r="CY16" s="275">
        <f t="shared" si="82"/>
        <v>0</v>
      </c>
      <c r="CZ16" s="274"/>
      <c r="DA16" s="59">
        <f t="shared" si="83"/>
        <v>0</v>
      </c>
      <c r="DB16" s="60">
        <f t="shared" si="84"/>
        <v>0</v>
      </c>
      <c r="DC16" s="61">
        <f t="shared" si="85"/>
        <v>0</v>
      </c>
      <c r="DD16" s="62">
        <f t="shared" si="86"/>
        <v>0</v>
      </c>
      <c r="DE16" s="63">
        <f t="shared" si="87"/>
        <v>0</v>
      </c>
      <c r="DF16" s="275">
        <f t="shared" si="88"/>
        <v>0</v>
      </c>
      <c r="DG16" s="274"/>
      <c r="DH16" s="59">
        <f t="shared" si="89"/>
        <v>0</v>
      </c>
      <c r="DI16" s="60">
        <f t="shared" si="90"/>
        <v>0</v>
      </c>
      <c r="DJ16" s="61">
        <f t="shared" si="91"/>
        <v>0</v>
      </c>
      <c r="DK16" s="62">
        <f t="shared" si="92"/>
        <v>0</v>
      </c>
      <c r="DL16" s="63">
        <f t="shared" si="93"/>
        <v>0</v>
      </c>
      <c r="DM16" s="275">
        <f t="shared" si="94"/>
        <v>0</v>
      </c>
      <c r="DN16" s="274"/>
      <c r="DO16" s="59">
        <f t="shared" si="95"/>
        <v>0</v>
      </c>
      <c r="DP16" s="60">
        <f t="shared" si="96"/>
        <v>0</v>
      </c>
      <c r="DQ16" s="61">
        <f t="shared" si="97"/>
        <v>0</v>
      </c>
      <c r="DR16" s="62">
        <f t="shared" si="98"/>
        <v>0</v>
      </c>
      <c r="DS16" s="63">
        <f t="shared" si="99"/>
        <v>0</v>
      </c>
      <c r="DT16" s="275">
        <f t="shared" si="100"/>
        <v>0</v>
      </c>
      <c r="DU16" s="274"/>
      <c r="DV16" s="59">
        <f t="shared" si="101"/>
        <v>0</v>
      </c>
      <c r="DW16" s="60">
        <f t="shared" si="102"/>
        <v>0</v>
      </c>
      <c r="DX16" s="61">
        <f t="shared" si="103"/>
        <v>0</v>
      </c>
      <c r="DY16" s="62">
        <f t="shared" si="104"/>
        <v>0</v>
      </c>
      <c r="DZ16" s="63">
        <f t="shared" si="105"/>
        <v>0</v>
      </c>
      <c r="EA16" s="275">
        <f t="shared" si="106"/>
        <v>0</v>
      </c>
      <c r="EB16" s="274"/>
      <c r="EC16" s="59">
        <f t="shared" si="107"/>
        <v>0</v>
      </c>
      <c r="ED16" s="60">
        <f t="shared" si="108"/>
        <v>0</v>
      </c>
      <c r="EE16" s="61">
        <f t="shared" si="109"/>
        <v>0</v>
      </c>
      <c r="EF16" s="62">
        <f t="shared" si="110"/>
        <v>0</v>
      </c>
      <c r="EG16" s="63">
        <f t="shared" si="111"/>
        <v>0</v>
      </c>
      <c r="EH16" s="275"/>
      <c r="EI16" s="274"/>
      <c r="EJ16" s="59">
        <f t="shared" si="112"/>
        <v>0</v>
      </c>
      <c r="EK16" s="60">
        <f t="shared" si="113"/>
        <v>0</v>
      </c>
      <c r="EL16" s="61">
        <f t="shared" si="114"/>
        <v>0</v>
      </c>
      <c r="EM16" s="62">
        <f t="shared" si="115"/>
        <v>0</v>
      </c>
      <c r="EN16" s="63">
        <f t="shared" si="116"/>
        <v>0</v>
      </c>
      <c r="EO16" s="275">
        <f t="shared" si="117"/>
        <v>0</v>
      </c>
      <c r="EP16" s="275"/>
      <c r="EQ16" s="276">
        <f t="shared" si="118"/>
        <v>12</v>
      </c>
      <c r="ER16" s="277">
        <f t="shared" si="119"/>
        <v>9</v>
      </c>
      <c r="ES16" s="278">
        <f t="shared" si="120"/>
        <v>36</v>
      </c>
      <c r="ET16" s="276">
        <f t="shared" si="121"/>
        <v>4</v>
      </c>
      <c r="EU16" s="277">
        <f t="shared" si="122"/>
        <v>0</v>
      </c>
      <c r="EV16" s="277" t="str">
        <f t="shared" si="123"/>
        <v>A</v>
      </c>
      <c r="EW16" s="279" t="str">
        <f t="shared" si="124"/>
        <v>A</v>
      </c>
      <c r="EX16" s="69"/>
      <c r="EY16" s="70"/>
      <c r="EZ16" s="71"/>
      <c r="FA16" s="52"/>
    </row>
    <row r="17" spans="1:157" ht="50.1" customHeight="1">
      <c r="A17" s="53">
        <v>12</v>
      </c>
      <c r="B17" s="145" t="s">
        <v>53</v>
      </c>
      <c r="C17" s="146">
        <v>17106204</v>
      </c>
      <c r="D17" s="336" t="s">
        <v>373</v>
      </c>
      <c r="E17" s="292" t="s">
        <v>368</v>
      </c>
      <c r="F17" s="28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275">
        <f t="shared" si="125"/>
        <v>0</v>
      </c>
      <c r="M17" s="274"/>
      <c r="N17" s="59">
        <f t="shared" si="5"/>
        <v>0</v>
      </c>
      <c r="O17" s="60">
        <f t="shared" si="6"/>
        <v>0</v>
      </c>
      <c r="P17" s="61">
        <f t="shared" si="7"/>
        <v>0</v>
      </c>
      <c r="Q17" s="62">
        <f t="shared" si="8"/>
        <v>0</v>
      </c>
      <c r="R17" s="63">
        <f t="shared" si="9"/>
        <v>0</v>
      </c>
      <c r="S17" s="275">
        <f t="shared" si="10"/>
        <v>0</v>
      </c>
      <c r="T17" s="274"/>
      <c r="U17" s="59">
        <f t="shared" si="11"/>
        <v>0</v>
      </c>
      <c r="V17" s="60">
        <f t="shared" si="12"/>
        <v>0</v>
      </c>
      <c r="W17" s="61">
        <f t="shared" si="13"/>
        <v>0</v>
      </c>
      <c r="X17" s="62">
        <f t="shared" si="14"/>
        <v>0</v>
      </c>
      <c r="Y17" s="63">
        <f t="shared" si="15"/>
        <v>0</v>
      </c>
      <c r="Z17" s="275">
        <f t="shared" si="16"/>
        <v>0</v>
      </c>
      <c r="AA17" s="320">
        <v>86</v>
      </c>
      <c r="AB17" s="311">
        <f t="shared" si="17"/>
        <v>0</v>
      </c>
      <c r="AC17" s="311">
        <f t="shared" si="18"/>
        <v>3.6659999999999999</v>
      </c>
      <c r="AD17" s="312">
        <f t="shared" si="19"/>
        <v>3.6659999999999999</v>
      </c>
      <c r="AE17" s="311">
        <f t="shared" si="20"/>
        <v>0</v>
      </c>
      <c r="AF17" s="311" t="str">
        <f t="shared" si="21"/>
        <v>A-</v>
      </c>
      <c r="AG17" s="311" t="str">
        <f t="shared" si="22"/>
        <v>A-</v>
      </c>
      <c r="AH17" s="274"/>
      <c r="AI17" s="59">
        <f t="shared" si="23"/>
        <v>0</v>
      </c>
      <c r="AJ17" s="60">
        <f t="shared" si="24"/>
        <v>0</v>
      </c>
      <c r="AK17" s="61">
        <f t="shared" si="25"/>
        <v>0</v>
      </c>
      <c r="AL17" s="62">
        <f t="shared" si="26"/>
        <v>0</v>
      </c>
      <c r="AM17" s="63">
        <f t="shared" si="27"/>
        <v>0</v>
      </c>
      <c r="AN17" s="275">
        <f t="shared" si="28"/>
        <v>0</v>
      </c>
      <c r="AO17" s="320">
        <v>85</v>
      </c>
      <c r="AP17" s="311">
        <f t="shared" si="29"/>
        <v>0</v>
      </c>
      <c r="AQ17" s="311">
        <f t="shared" si="30"/>
        <v>3.6659999999999999</v>
      </c>
      <c r="AR17" s="312">
        <f t="shared" si="31"/>
        <v>3.6659999999999999</v>
      </c>
      <c r="AS17" s="311">
        <f t="shared" si="32"/>
        <v>0</v>
      </c>
      <c r="AT17" s="311" t="str">
        <f t="shared" si="33"/>
        <v>A-</v>
      </c>
      <c r="AU17" s="311" t="str">
        <f t="shared" si="34"/>
        <v>A-</v>
      </c>
      <c r="AV17" s="274"/>
      <c r="AW17" s="59">
        <f t="shared" si="35"/>
        <v>0</v>
      </c>
      <c r="AX17" s="60">
        <f t="shared" si="36"/>
        <v>0</v>
      </c>
      <c r="AY17" s="61">
        <f t="shared" si="37"/>
        <v>0</v>
      </c>
      <c r="AZ17" s="62">
        <f t="shared" si="38"/>
        <v>0</v>
      </c>
      <c r="BA17" s="63">
        <f t="shared" si="39"/>
        <v>0</v>
      </c>
      <c r="BB17" s="275">
        <f t="shared" si="40"/>
        <v>0</v>
      </c>
      <c r="BC17" s="320">
        <v>95</v>
      </c>
      <c r="BD17" s="311">
        <f t="shared" si="41"/>
        <v>0</v>
      </c>
      <c r="BE17" s="311">
        <f t="shared" si="42"/>
        <v>4</v>
      </c>
      <c r="BF17" s="312">
        <f t="shared" si="43"/>
        <v>4</v>
      </c>
      <c r="BG17" s="311">
        <f t="shared" si="44"/>
        <v>0</v>
      </c>
      <c r="BH17" s="311" t="str">
        <f t="shared" si="45"/>
        <v>A</v>
      </c>
      <c r="BI17" s="311" t="str">
        <f t="shared" si="46"/>
        <v>A</v>
      </c>
      <c r="BJ17" s="274"/>
      <c r="BK17" s="59">
        <f t="shared" si="47"/>
        <v>0</v>
      </c>
      <c r="BL17" s="60">
        <f t="shared" si="48"/>
        <v>0</v>
      </c>
      <c r="BM17" s="61">
        <f t="shared" si="49"/>
        <v>0</v>
      </c>
      <c r="BN17" s="62">
        <f t="shared" si="50"/>
        <v>0</v>
      </c>
      <c r="BO17" s="63">
        <f t="shared" si="51"/>
        <v>0</v>
      </c>
      <c r="BP17" s="275">
        <f t="shared" si="52"/>
        <v>0</v>
      </c>
      <c r="BQ17" s="274"/>
      <c r="BR17" s="59">
        <f t="shared" si="53"/>
        <v>0</v>
      </c>
      <c r="BS17" s="60">
        <f t="shared" si="54"/>
        <v>0</v>
      </c>
      <c r="BT17" s="61">
        <f t="shared" si="55"/>
        <v>0</v>
      </c>
      <c r="BU17" s="62">
        <f t="shared" si="56"/>
        <v>0</v>
      </c>
      <c r="BV17" s="63">
        <f t="shared" si="57"/>
        <v>0</v>
      </c>
      <c r="BW17" s="275">
        <f t="shared" si="58"/>
        <v>0</v>
      </c>
      <c r="BX17" s="274"/>
      <c r="BY17" s="59">
        <f t="shared" si="59"/>
        <v>0</v>
      </c>
      <c r="BZ17" s="60">
        <f t="shared" si="60"/>
        <v>0</v>
      </c>
      <c r="CA17" s="61">
        <f t="shared" si="61"/>
        <v>0</v>
      </c>
      <c r="CB17" s="62">
        <f t="shared" si="62"/>
        <v>0</v>
      </c>
      <c r="CC17" s="63">
        <f t="shared" si="63"/>
        <v>0</v>
      </c>
      <c r="CD17" s="275">
        <f t="shared" si="64"/>
        <v>0</v>
      </c>
      <c r="CE17" s="274"/>
      <c r="CF17" s="59">
        <f t="shared" si="65"/>
        <v>0</v>
      </c>
      <c r="CG17" s="60">
        <f t="shared" si="66"/>
        <v>0</v>
      </c>
      <c r="CH17" s="61">
        <f t="shared" si="67"/>
        <v>0</v>
      </c>
      <c r="CI17" s="62">
        <f t="shared" si="68"/>
        <v>0</v>
      </c>
      <c r="CJ17" s="63">
        <f t="shared" si="69"/>
        <v>0</v>
      </c>
      <c r="CK17" s="275">
        <f t="shared" si="70"/>
        <v>0</v>
      </c>
      <c r="CL17" s="274"/>
      <c r="CM17" s="59">
        <f t="shared" si="71"/>
        <v>0</v>
      </c>
      <c r="CN17" s="60">
        <f t="shared" si="72"/>
        <v>0</v>
      </c>
      <c r="CO17" s="61">
        <f t="shared" si="73"/>
        <v>0</v>
      </c>
      <c r="CP17" s="62">
        <f t="shared" si="74"/>
        <v>0</v>
      </c>
      <c r="CQ17" s="63">
        <f t="shared" si="75"/>
        <v>0</v>
      </c>
      <c r="CR17" s="275">
        <f t="shared" si="76"/>
        <v>0</v>
      </c>
      <c r="CS17" s="274"/>
      <c r="CT17" s="59">
        <f t="shared" si="77"/>
        <v>0</v>
      </c>
      <c r="CU17" s="60">
        <f t="shared" si="78"/>
        <v>0</v>
      </c>
      <c r="CV17" s="61">
        <f t="shared" si="79"/>
        <v>0</v>
      </c>
      <c r="CW17" s="62">
        <f t="shared" si="80"/>
        <v>0</v>
      </c>
      <c r="CX17" s="63">
        <f t="shared" si="81"/>
        <v>0</v>
      </c>
      <c r="CY17" s="275">
        <f t="shared" si="82"/>
        <v>0</v>
      </c>
      <c r="CZ17" s="274"/>
      <c r="DA17" s="59">
        <f t="shared" si="83"/>
        <v>0</v>
      </c>
      <c r="DB17" s="60">
        <f t="shared" si="84"/>
        <v>0</v>
      </c>
      <c r="DC17" s="61">
        <f t="shared" si="85"/>
        <v>0</v>
      </c>
      <c r="DD17" s="62">
        <f t="shared" si="86"/>
        <v>0</v>
      </c>
      <c r="DE17" s="63">
        <f t="shared" si="87"/>
        <v>0</v>
      </c>
      <c r="DF17" s="275">
        <f t="shared" si="88"/>
        <v>0</v>
      </c>
      <c r="DG17" s="274"/>
      <c r="DH17" s="59">
        <f t="shared" si="89"/>
        <v>0</v>
      </c>
      <c r="DI17" s="60">
        <f t="shared" si="90"/>
        <v>0</v>
      </c>
      <c r="DJ17" s="61">
        <f t="shared" si="91"/>
        <v>0</v>
      </c>
      <c r="DK17" s="62">
        <f t="shared" si="92"/>
        <v>0</v>
      </c>
      <c r="DL17" s="63">
        <f t="shared" si="93"/>
        <v>0</v>
      </c>
      <c r="DM17" s="275">
        <f t="shared" si="94"/>
        <v>0</v>
      </c>
      <c r="DN17" s="274"/>
      <c r="DO17" s="59">
        <f t="shared" si="95"/>
        <v>0</v>
      </c>
      <c r="DP17" s="60">
        <f t="shared" si="96"/>
        <v>0</v>
      </c>
      <c r="DQ17" s="61">
        <f t="shared" si="97"/>
        <v>0</v>
      </c>
      <c r="DR17" s="62">
        <f t="shared" si="98"/>
        <v>0</v>
      </c>
      <c r="DS17" s="63">
        <f t="shared" si="99"/>
        <v>0</v>
      </c>
      <c r="DT17" s="275">
        <f t="shared" si="100"/>
        <v>0</v>
      </c>
      <c r="DU17" s="274"/>
      <c r="DV17" s="59">
        <f t="shared" si="101"/>
        <v>0</v>
      </c>
      <c r="DW17" s="60">
        <f t="shared" si="102"/>
        <v>0</v>
      </c>
      <c r="DX17" s="61">
        <f t="shared" si="103"/>
        <v>0</v>
      </c>
      <c r="DY17" s="62">
        <f t="shared" si="104"/>
        <v>0</v>
      </c>
      <c r="DZ17" s="63">
        <f t="shared" si="105"/>
        <v>0</v>
      </c>
      <c r="EA17" s="275">
        <f t="shared" si="106"/>
        <v>0</v>
      </c>
      <c r="EB17" s="274"/>
      <c r="EC17" s="59">
        <f t="shared" si="107"/>
        <v>0</v>
      </c>
      <c r="ED17" s="60">
        <f t="shared" si="108"/>
        <v>0</v>
      </c>
      <c r="EE17" s="61">
        <f t="shared" si="109"/>
        <v>0</v>
      </c>
      <c r="EF17" s="62">
        <f t="shared" si="110"/>
        <v>0</v>
      </c>
      <c r="EG17" s="63">
        <f t="shared" si="111"/>
        <v>0</v>
      </c>
      <c r="EH17" s="275"/>
      <c r="EI17" s="274"/>
      <c r="EJ17" s="59">
        <f t="shared" si="112"/>
        <v>0</v>
      </c>
      <c r="EK17" s="60">
        <f t="shared" si="113"/>
        <v>0</v>
      </c>
      <c r="EL17" s="61">
        <f t="shared" si="114"/>
        <v>0</v>
      </c>
      <c r="EM17" s="62">
        <f t="shared" si="115"/>
        <v>0</v>
      </c>
      <c r="EN17" s="63">
        <f t="shared" si="116"/>
        <v>0</v>
      </c>
      <c r="EO17" s="275">
        <f t="shared" si="117"/>
        <v>0</v>
      </c>
      <c r="EP17" s="275"/>
      <c r="EQ17" s="276">
        <f t="shared" si="118"/>
        <v>11.332000000000001</v>
      </c>
      <c r="ER17" s="277">
        <f t="shared" si="119"/>
        <v>9</v>
      </c>
      <c r="ES17" s="278">
        <f t="shared" si="120"/>
        <v>33.995999999999995</v>
      </c>
      <c r="ET17" s="276">
        <f t="shared" si="121"/>
        <v>3.7770000000000001</v>
      </c>
      <c r="EU17" s="277">
        <f t="shared" si="122"/>
        <v>0</v>
      </c>
      <c r="EV17" s="277" t="str">
        <f t="shared" si="123"/>
        <v>A-</v>
      </c>
      <c r="EW17" s="279" t="str">
        <f t="shared" si="124"/>
        <v>A-</v>
      </c>
      <c r="EX17" s="69"/>
      <c r="EY17" s="70"/>
      <c r="EZ17" s="71"/>
      <c r="FA17" s="52"/>
    </row>
    <row r="18" spans="1:157" ht="50.1" customHeight="1">
      <c r="A18" s="53">
        <v>13</v>
      </c>
      <c r="B18" s="145" t="s">
        <v>53</v>
      </c>
      <c r="C18" s="146">
        <v>17106205</v>
      </c>
      <c r="D18" s="336" t="s">
        <v>374</v>
      </c>
      <c r="E18" s="292" t="s">
        <v>368</v>
      </c>
      <c r="F18" s="28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275">
        <f t="shared" si="125"/>
        <v>0</v>
      </c>
      <c r="M18" s="320">
        <v>98</v>
      </c>
      <c r="N18" s="311">
        <f t="shared" si="5"/>
        <v>0</v>
      </c>
      <c r="O18" s="311">
        <f t="shared" si="6"/>
        <v>4</v>
      </c>
      <c r="P18" s="312">
        <f t="shared" si="7"/>
        <v>4</v>
      </c>
      <c r="Q18" s="311">
        <f t="shared" si="8"/>
        <v>0</v>
      </c>
      <c r="R18" s="311" t="str">
        <f t="shared" si="9"/>
        <v>A</v>
      </c>
      <c r="S18" s="311" t="str">
        <f t="shared" si="10"/>
        <v>A</v>
      </c>
      <c r="T18" s="320">
        <v>72</v>
      </c>
      <c r="U18" s="311">
        <f t="shared" si="11"/>
        <v>0</v>
      </c>
      <c r="V18" s="311">
        <f t="shared" si="12"/>
        <v>2.6659999999999999</v>
      </c>
      <c r="W18" s="312">
        <f t="shared" si="13"/>
        <v>2.6659999999999999</v>
      </c>
      <c r="X18" s="311">
        <f t="shared" si="14"/>
        <v>0</v>
      </c>
      <c r="Y18" s="311" t="str">
        <f t="shared" si="15"/>
        <v>B-</v>
      </c>
      <c r="Z18" s="311" t="str">
        <f t="shared" si="16"/>
        <v>B-</v>
      </c>
      <c r="AA18" s="274"/>
      <c r="AB18" s="59">
        <f t="shared" si="17"/>
        <v>0</v>
      </c>
      <c r="AC18" s="60">
        <f t="shared" si="18"/>
        <v>0</v>
      </c>
      <c r="AD18" s="61">
        <f t="shared" si="19"/>
        <v>0</v>
      </c>
      <c r="AE18" s="62">
        <f t="shared" si="20"/>
        <v>0</v>
      </c>
      <c r="AF18" s="63">
        <f t="shared" si="21"/>
        <v>0</v>
      </c>
      <c r="AG18" s="275">
        <f t="shared" si="22"/>
        <v>0</v>
      </c>
      <c r="AH18" s="320">
        <v>75</v>
      </c>
      <c r="AI18" s="311">
        <f t="shared" si="23"/>
        <v>0</v>
      </c>
      <c r="AJ18" s="311">
        <f t="shared" si="24"/>
        <v>3</v>
      </c>
      <c r="AK18" s="312">
        <f t="shared" si="25"/>
        <v>3</v>
      </c>
      <c r="AL18" s="311">
        <f t="shared" si="26"/>
        <v>0</v>
      </c>
      <c r="AM18" s="311" t="str">
        <f t="shared" si="27"/>
        <v>B</v>
      </c>
      <c r="AN18" s="311" t="str">
        <f t="shared" si="28"/>
        <v>B</v>
      </c>
      <c r="AO18" s="320">
        <v>90</v>
      </c>
      <c r="AP18" s="311">
        <f t="shared" si="29"/>
        <v>0</v>
      </c>
      <c r="AQ18" s="311">
        <f t="shared" si="30"/>
        <v>4</v>
      </c>
      <c r="AR18" s="312">
        <f t="shared" si="31"/>
        <v>4</v>
      </c>
      <c r="AS18" s="311">
        <f t="shared" si="32"/>
        <v>0</v>
      </c>
      <c r="AT18" s="311" t="str">
        <f t="shared" si="33"/>
        <v>A</v>
      </c>
      <c r="AU18" s="311" t="str">
        <f t="shared" si="34"/>
        <v>A</v>
      </c>
      <c r="AV18" s="274"/>
      <c r="AW18" s="59">
        <f t="shared" si="35"/>
        <v>0</v>
      </c>
      <c r="AX18" s="60">
        <f t="shared" si="36"/>
        <v>0</v>
      </c>
      <c r="AY18" s="61">
        <f t="shared" si="37"/>
        <v>0</v>
      </c>
      <c r="AZ18" s="62">
        <f t="shared" si="38"/>
        <v>0</v>
      </c>
      <c r="BA18" s="63">
        <f t="shared" si="39"/>
        <v>0</v>
      </c>
      <c r="BB18" s="275">
        <f t="shared" si="40"/>
        <v>0</v>
      </c>
      <c r="BC18" s="274"/>
      <c r="BD18" s="59">
        <f t="shared" si="41"/>
        <v>0</v>
      </c>
      <c r="BE18" s="60">
        <f t="shared" si="42"/>
        <v>0</v>
      </c>
      <c r="BF18" s="61">
        <f t="shared" si="43"/>
        <v>0</v>
      </c>
      <c r="BG18" s="62">
        <f t="shared" si="44"/>
        <v>0</v>
      </c>
      <c r="BH18" s="63">
        <f t="shared" si="45"/>
        <v>0</v>
      </c>
      <c r="BI18" s="275">
        <f t="shared" si="46"/>
        <v>0</v>
      </c>
      <c r="BJ18" s="274"/>
      <c r="BK18" s="59">
        <f t="shared" si="47"/>
        <v>0</v>
      </c>
      <c r="BL18" s="60">
        <f t="shared" si="48"/>
        <v>0</v>
      </c>
      <c r="BM18" s="61">
        <f t="shared" si="49"/>
        <v>0</v>
      </c>
      <c r="BN18" s="62">
        <f t="shared" si="50"/>
        <v>0</v>
      </c>
      <c r="BO18" s="63">
        <f t="shared" si="51"/>
        <v>0</v>
      </c>
      <c r="BP18" s="275">
        <f t="shared" si="52"/>
        <v>0</v>
      </c>
      <c r="BQ18" s="274"/>
      <c r="BR18" s="59">
        <f t="shared" si="53"/>
        <v>0</v>
      </c>
      <c r="BS18" s="60">
        <f t="shared" si="54"/>
        <v>0</v>
      </c>
      <c r="BT18" s="61">
        <f t="shared" si="55"/>
        <v>0</v>
      </c>
      <c r="BU18" s="62">
        <f t="shared" si="56"/>
        <v>0</v>
      </c>
      <c r="BV18" s="63">
        <f t="shared" si="57"/>
        <v>0</v>
      </c>
      <c r="BW18" s="275">
        <f t="shared" si="58"/>
        <v>0</v>
      </c>
      <c r="BX18" s="320">
        <v>90</v>
      </c>
      <c r="BY18" s="311">
        <f t="shared" si="59"/>
        <v>0</v>
      </c>
      <c r="BZ18" s="311">
        <f t="shared" si="60"/>
        <v>4</v>
      </c>
      <c r="CA18" s="312">
        <f t="shared" si="61"/>
        <v>4</v>
      </c>
      <c r="CB18" s="311">
        <f t="shared" si="62"/>
        <v>0</v>
      </c>
      <c r="CC18" s="311" t="str">
        <f t="shared" si="63"/>
        <v>A</v>
      </c>
      <c r="CD18" s="311" t="str">
        <f t="shared" si="64"/>
        <v>A</v>
      </c>
      <c r="CE18" s="274"/>
      <c r="CF18" s="59">
        <f t="shared" si="65"/>
        <v>0</v>
      </c>
      <c r="CG18" s="60">
        <f t="shared" si="66"/>
        <v>0</v>
      </c>
      <c r="CH18" s="61">
        <f t="shared" si="67"/>
        <v>0</v>
      </c>
      <c r="CI18" s="62">
        <f t="shared" si="68"/>
        <v>0</v>
      </c>
      <c r="CJ18" s="63">
        <f t="shared" si="69"/>
        <v>0</v>
      </c>
      <c r="CK18" s="275">
        <f t="shared" si="70"/>
        <v>0</v>
      </c>
      <c r="CL18" s="274"/>
      <c r="CM18" s="59">
        <f t="shared" si="71"/>
        <v>0</v>
      </c>
      <c r="CN18" s="60">
        <f t="shared" si="72"/>
        <v>0</v>
      </c>
      <c r="CO18" s="61">
        <f t="shared" si="73"/>
        <v>0</v>
      </c>
      <c r="CP18" s="62">
        <f t="shared" si="74"/>
        <v>0</v>
      </c>
      <c r="CQ18" s="63">
        <f t="shared" si="75"/>
        <v>0</v>
      </c>
      <c r="CR18" s="275">
        <f t="shared" si="76"/>
        <v>0</v>
      </c>
      <c r="CS18" s="274"/>
      <c r="CT18" s="59">
        <f t="shared" si="77"/>
        <v>0</v>
      </c>
      <c r="CU18" s="60">
        <f t="shared" si="78"/>
        <v>0</v>
      </c>
      <c r="CV18" s="61">
        <f t="shared" si="79"/>
        <v>0</v>
      </c>
      <c r="CW18" s="62">
        <f t="shared" si="80"/>
        <v>0</v>
      </c>
      <c r="CX18" s="63">
        <f t="shared" si="81"/>
        <v>0</v>
      </c>
      <c r="CY18" s="275">
        <f t="shared" si="82"/>
        <v>0</v>
      </c>
      <c r="CZ18" s="274"/>
      <c r="DA18" s="59">
        <f t="shared" si="83"/>
        <v>0</v>
      </c>
      <c r="DB18" s="60">
        <f t="shared" si="84"/>
        <v>0</v>
      </c>
      <c r="DC18" s="61">
        <f t="shared" si="85"/>
        <v>0</v>
      </c>
      <c r="DD18" s="62">
        <f t="shared" si="86"/>
        <v>0</v>
      </c>
      <c r="DE18" s="63">
        <f t="shared" si="87"/>
        <v>0</v>
      </c>
      <c r="DF18" s="275">
        <f t="shared" si="88"/>
        <v>0</v>
      </c>
      <c r="DG18" s="274"/>
      <c r="DH18" s="59">
        <f t="shared" si="89"/>
        <v>0</v>
      </c>
      <c r="DI18" s="60">
        <f t="shared" si="90"/>
        <v>0</v>
      </c>
      <c r="DJ18" s="61">
        <f t="shared" si="91"/>
        <v>0</v>
      </c>
      <c r="DK18" s="62">
        <f t="shared" si="92"/>
        <v>0</v>
      </c>
      <c r="DL18" s="63">
        <f t="shared" si="93"/>
        <v>0</v>
      </c>
      <c r="DM18" s="275">
        <f t="shared" si="94"/>
        <v>0</v>
      </c>
      <c r="DN18" s="274"/>
      <c r="DO18" s="59">
        <f t="shared" si="95"/>
        <v>0</v>
      </c>
      <c r="DP18" s="60">
        <f t="shared" si="96"/>
        <v>0</v>
      </c>
      <c r="DQ18" s="61">
        <f t="shared" si="97"/>
        <v>0</v>
      </c>
      <c r="DR18" s="62">
        <f t="shared" si="98"/>
        <v>0</v>
      </c>
      <c r="DS18" s="63">
        <f t="shared" si="99"/>
        <v>0</v>
      </c>
      <c r="DT18" s="275">
        <f t="shared" si="100"/>
        <v>0</v>
      </c>
      <c r="DU18" s="274"/>
      <c r="DV18" s="59">
        <f t="shared" si="101"/>
        <v>0</v>
      </c>
      <c r="DW18" s="60">
        <f t="shared" si="102"/>
        <v>0</v>
      </c>
      <c r="DX18" s="61">
        <f t="shared" si="103"/>
        <v>0</v>
      </c>
      <c r="DY18" s="62">
        <f t="shared" si="104"/>
        <v>0</v>
      </c>
      <c r="DZ18" s="63">
        <f t="shared" si="105"/>
        <v>0</v>
      </c>
      <c r="EA18" s="275">
        <f t="shared" si="106"/>
        <v>0</v>
      </c>
      <c r="EB18" s="274"/>
      <c r="EC18" s="59">
        <f t="shared" si="107"/>
        <v>0</v>
      </c>
      <c r="ED18" s="60">
        <f t="shared" si="108"/>
        <v>0</v>
      </c>
      <c r="EE18" s="61">
        <f t="shared" si="109"/>
        <v>0</v>
      </c>
      <c r="EF18" s="62">
        <f t="shared" si="110"/>
        <v>0</v>
      </c>
      <c r="EG18" s="63">
        <f t="shared" si="111"/>
        <v>0</v>
      </c>
      <c r="EH18" s="275"/>
      <c r="EI18" s="274"/>
      <c r="EJ18" s="59">
        <f t="shared" si="112"/>
        <v>0</v>
      </c>
      <c r="EK18" s="60">
        <f t="shared" si="113"/>
        <v>0</v>
      </c>
      <c r="EL18" s="61">
        <f t="shared" si="114"/>
        <v>0</v>
      </c>
      <c r="EM18" s="62">
        <f t="shared" si="115"/>
        <v>0</v>
      </c>
      <c r="EN18" s="63">
        <f t="shared" si="116"/>
        <v>0</v>
      </c>
      <c r="EO18" s="275">
        <f t="shared" si="117"/>
        <v>0</v>
      </c>
      <c r="EP18" s="275"/>
      <c r="EQ18" s="276">
        <f t="shared" si="118"/>
        <v>17.666</v>
      </c>
      <c r="ER18" s="277">
        <f t="shared" si="119"/>
        <v>15</v>
      </c>
      <c r="ES18" s="278">
        <f t="shared" si="120"/>
        <v>52.997999999999998</v>
      </c>
      <c r="ET18" s="276">
        <f t="shared" si="121"/>
        <v>3.5329999999999999</v>
      </c>
      <c r="EU18" s="277">
        <f t="shared" si="122"/>
        <v>0</v>
      </c>
      <c r="EV18" s="277" t="str">
        <f t="shared" si="123"/>
        <v>B+</v>
      </c>
      <c r="EW18" s="279" t="str">
        <f t="shared" si="124"/>
        <v>B+</v>
      </c>
      <c r="EX18" s="69"/>
      <c r="EY18" s="70"/>
      <c r="EZ18" s="71"/>
      <c r="FA18" s="52"/>
    </row>
    <row r="19" spans="1:157" ht="50.1" customHeight="1">
      <c r="A19" s="53">
        <v>14</v>
      </c>
      <c r="B19" s="145" t="s">
        <v>53</v>
      </c>
      <c r="C19" s="146">
        <v>17106207</v>
      </c>
      <c r="D19" s="336" t="s">
        <v>375</v>
      </c>
      <c r="E19" s="292" t="s">
        <v>368</v>
      </c>
      <c r="F19" s="319" t="s">
        <v>446</v>
      </c>
      <c r="G19" s="311">
        <f t="shared" si="0"/>
        <v>0</v>
      </c>
      <c r="H19" s="311" t="b">
        <f t="shared" si="1"/>
        <v>0</v>
      </c>
      <c r="I19" s="312" t="b">
        <f t="shared" si="2"/>
        <v>0</v>
      </c>
      <c r="J19" s="311">
        <f t="shared" si="3"/>
        <v>0</v>
      </c>
      <c r="K19" s="311" t="b">
        <f t="shared" si="4"/>
        <v>0</v>
      </c>
      <c r="L19" s="311" t="b">
        <f t="shared" si="125"/>
        <v>0</v>
      </c>
      <c r="M19" s="320">
        <v>64</v>
      </c>
      <c r="N19" s="311">
        <f t="shared" si="5"/>
        <v>2</v>
      </c>
      <c r="O19" s="311">
        <f t="shared" si="6"/>
        <v>0</v>
      </c>
      <c r="P19" s="312">
        <f t="shared" si="7"/>
        <v>2</v>
      </c>
      <c r="Q19" s="311" t="str">
        <f t="shared" si="8"/>
        <v>C</v>
      </c>
      <c r="R19" s="311">
        <f t="shared" si="9"/>
        <v>0</v>
      </c>
      <c r="S19" s="311" t="str">
        <f t="shared" si="10"/>
        <v>C</v>
      </c>
      <c r="T19" s="274"/>
      <c r="U19" s="59">
        <f t="shared" si="11"/>
        <v>0</v>
      </c>
      <c r="V19" s="60">
        <f t="shared" si="12"/>
        <v>0</v>
      </c>
      <c r="W19" s="61">
        <f t="shared" si="13"/>
        <v>0</v>
      </c>
      <c r="X19" s="62">
        <f t="shared" si="14"/>
        <v>0</v>
      </c>
      <c r="Y19" s="63">
        <f t="shared" si="15"/>
        <v>0</v>
      </c>
      <c r="Z19" s="275">
        <f t="shared" si="16"/>
        <v>0</v>
      </c>
      <c r="AA19" s="274"/>
      <c r="AB19" s="59">
        <f t="shared" si="17"/>
        <v>0</v>
      </c>
      <c r="AC19" s="60">
        <f t="shared" si="18"/>
        <v>0</v>
      </c>
      <c r="AD19" s="61">
        <f t="shared" si="19"/>
        <v>0</v>
      </c>
      <c r="AE19" s="62">
        <f t="shared" si="20"/>
        <v>0</v>
      </c>
      <c r="AF19" s="63">
        <f t="shared" si="21"/>
        <v>0</v>
      </c>
      <c r="AG19" s="275">
        <f t="shared" si="22"/>
        <v>0</v>
      </c>
      <c r="AH19" s="274"/>
      <c r="AI19" s="59">
        <f t="shared" si="23"/>
        <v>0</v>
      </c>
      <c r="AJ19" s="60">
        <f t="shared" si="24"/>
        <v>0</v>
      </c>
      <c r="AK19" s="61">
        <f t="shared" si="25"/>
        <v>0</v>
      </c>
      <c r="AL19" s="62">
        <f t="shared" si="26"/>
        <v>0</v>
      </c>
      <c r="AM19" s="63">
        <f t="shared" si="27"/>
        <v>0</v>
      </c>
      <c r="AN19" s="275">
        <f t="shared" si="28"/>
        <v>0</v>
      </c>
      <c r="AO19" s="320" t="s">
        <v>446</v>
      </c>
      <c r="AP19" s="311">
        <f t="shared" si="29"/>
        <v>0</v>
      </c>
      <c r="AQ19" s="311" t="b">
        <f t="shared" si="30"/>
        <v>0</v>
      </c>
      <c r="AR19" s="312" t="b">
        <f t="shared" si="31"/>
        <v>0</v>
      </c>
      <c r="AS19" s="311">
        <f t="shared" si="32"/>
        <v>0</v>
      </c>
      <c r="AT19" s="311" t="b">
        <f t="shared" si="33"/>
        <v>0</v>
      </c>
      <c r="AU19" s="311" t="b">
        <f t="shared" si="34"/>
        <v>0</v>
      </c>
      <c r="AV19" s="274"/>
      <c r="AW19" s="59">
        <f t="shared" si="35"/>
        <v>0</v>
      </c>
      <c r="AX19" s="60">
        <f t="shared" si="36"/>
        <v>0</v>
      </c>
      <c r="AY19" s="61">
        <f t="shared" si="37"/>
        <v>0</v>
      </c>
      <c r="AZ19" s="62">
        <f t="shared" si="38"/>
        <v>0</v>
      </c>
      <c r="BA19" s="63">
        <f t="shared" si="39"/>
        <v>0</v>
      </c>
      <c r="BB19" s="275">
        <f t="shared" si="40"/>
        <v>0</v>
      </c>
      <c r="BC19" s="320">
        <v>95</v>
      </c>
      <c r="BD19" s="311">
        <f t="shared" si="41"/>
        <v>0</v>
      </c>
      <c r="BE19" s="311">
        <f t="shared" si="42"/>
        <v>4</v>
      </c>
      <c r="BF19" s="312">
        <f t="shared" si="43"/>
        <v>4</v>
      </c>
      <c r="BG19" s="311">
        <f t="shared" si="44"/>
        <v>0</v>
      </c>
      <c r="BH19" s="311" t="str">
        <f t="shared" si="45"/>
        <v>A</v>
      </c>
      <c r="BI19" s="311" t="str">
        <f t="shared" si="46"/>
        <v>A</v>
      </c>
      <c r="BJ19" s="274"/>
      <c r="BK19" s="59">
        <f t="shared" si="47"/>
        <v>0</v>
      </c>
      <c r="BL19" s="60">
        <f t="shared" si="48"/>
        <v>0</v>
      </c>
      <c r="BM19" s="61">
        <f t="shared" si="49"/>
        <v>0</v>
      </c>
      <c r="BN19" s="62">
        <f t="shared" si="50"/>
        <v>0</v>
      </c>
      <c r="BO19" s="63">
        <f t="shared" si="51"/>
        <v>0</v>
      </c>
      <c r="BP19" s="275">
        <f t="shared" si="52"/>
        <v>0</v>
      </c>
      <c r="BQ19" s="274"/>
      <c r="BR19" s="59">
        <f t="shared" si="53"/>
        <v>0</v>
      </c>
      <c r="BS19" s="60">
        <f t="shared" si="54"/>
        <v>0</v>
      </c>
      <c r="BT19" s="61">
        <f t="shared" si="55"/>
        <v>0</v>
      </c>
      <c r="BU19" s="62">
        <f t="shared" si="56"/>
        <v>0</v>
      </c>
      <c r="BV19" s="63">
        <f t="shared" si="57"/>
        <v>0</v>
      </c>
      <c r="BW19" s="275">
        <f t="shared" si="58"/>
        <v>0</v>
      </c>
      <c r="BX19" s="274"/>
      <c r="BY19" s="59">
        <f t="shared" si="59"/>
        <v>0</v>
      </c>
      <c r="BZ19" s="60">
        <f t="shared" si="60"/>
        <v>0</v>
      </c>
      <c r="CA19" s="61">
        <f t="shared" si="61"/>
        <v>0</v>
      </c>
      <c r="CB19" s="62">
        <f t="shared" si="62"/>
        <v>0</v>
      </c>
      <c r="CC19" s="63">
        <f t="shared" si="63"/>
        <v>0</v>
      </c>
      <c r="CD19" s="275">
        <f t="shared" si="64"/>
        <v>0</v>
      </c>
      <c r="CE19" s="274"/>
      <c r="CF19" s="59">
        <f t="shared" si="65"/>
        <v>0</v>
      </c>
      <c r="CG19" s="60">
        <f t="shared" si="66"/>
        <v>0</v>
      </c>
      <c r="CH19" s="61">
        <f t="shared" si="67"/>
        <v>0</v>
      </c>
      <c r="CI19" s="62">
        <f t="shared" si="68"/>
        <v>0</v>
      </c>
      <c r="CJ19" s="63">
        <f t="shared" si="69"/>
        <v>0</v>
      </c>
      <c r="CK19" s="275">
        <f t="shared" si="70"/>
        <v>0</v>
      </c>
      <c r="CL19" s="274"/>
      <c r="CM19" s="59">
        <f t="shared" si="71"/>
        <v>0</v>
      </c>
      <c r="CN19" s="60">
        <f t="shared" si="72"/>
        <v>0</v>
      </c>
      <c r="CO19" s="61">
        <f t="shared" si="73"/>
        <v>0</v>
      </c>
      <c r="CP19" s="62">
        <f t="shared" si="74"/>
        <v>0</v>
      </c>
      <c r="CQ19" s="63">
        <f t="shared" si="75"/>
        <v>0</v>
      </c>
      <c r="CR19" s="275">
        <f t="shared" si="76"/>
        <v>0</v>
      </c>
      <c r="CS19" s="274"/>
      <c r="CT19" s="59">
        <f t="shared" si="77"/>
        <v>0</v>
      </c>
      <c r="CU19" s="60">
        <f t="shared" si="78"/>
        <v>0</v>
      </c>
      <c r="CV19" s="61">
        <f t="shared" si="79"/>
        <v>0</v>
      </c>
      <c r="CW19" s="62">
        <f t="shared" si="80"/>
        <v>0</v>
      </c>
      <c r="CX19" s="63">
        <f t="shared" si="81"/>
        <v>0</v>
      </c>
      <c r="CY19" s="275">
        <f t="shared" si="82"/>
        <v>0</v>
      </c>
      <c r="CZ19" s="274"/>
      <c r="DA19" s="59">
        <f t="shared" si="83"/>
        <v>0</v>
      </c>
      <c r="DB19" s="60">
        <f t="shared" si="84"/>
        <v>0</v>
      </c>
      <c r="DC19" s="61">
        <f t="shared" si="85"/>
        <v>0</v>
      </c>
      <c r="DD19" s="62">
        <f t="shared" si="86"/>
        <v>0</v>
      </c>
      <c r="DE19" s="63">
        <f t="shared" si="87"/>
        <v>0</v>
      </c>
      <c r="DF19" s="275">
        <f t="shared" si="88"/>
        <v>0</v>
      </c>
      <c r="DG19" s="274"/>
      <c r="DH19" s="59">
        <f t="shared" si="89"/>
        <v>0</v>
      </c>
      <c r="DI19" s="60">
        <f t="shared" si="90"/>
        <v>0</v>
      </c>
      <c r="DJ19" s="61">
        <f t="shared" si="91"/>
        <v>0</v>
      </c>
      <c r="DK19" s="62">
        <f t="shared" si="92"/>
        <v>0</v>
      </c>
      <c r="DL19" s="63">
        <f t="shared" si="93"/>
        <v>0</v>
      </c>
      <c r="DM19" s="275">
        <f t="shared" si="94"/>
        <v>0</v>
      </c>
      <c r="DN19" s="274"/>
      <c r="DO19" s="59">
        <f t="shared" si="95"/>
        <v>0</v>
      </c>
      <c r="DP19" s="60">
        <f t="shared" si="96"/>
        <v>0</v>
      </c>
      <c r="DQ19" s="61">
        <f t="shared" si="97"/>
        <v>0</v>
      </c>
      <c r="DR19" s="62">
        <f t="shared" si="98"/>
        <v>0</v>
      </c>
      <c r="DS19" s="63">
        <f t="shared" si="99"/>
        <v>0</v>
      </c>
      <c r="DT19" s="275">
        <f t="shared" si="100"/>
        <v>0</v>
      </c>
      <c r="DU19" s="274"/>
      <c r="DV19" s="59">
        <f t="shared" si="101"/>
        <v>0</v>
      </c>
      <c r="DW19" s="60">
        <f t="shared" si="102"/>
        <v>0</v>
      </c>
      <c r="DX19" s="61">
        <f t="shared" si="103"/>
        <v>0</v>
      </c>
      <c r="DY19" s="62">
        <f t="shared" si="104"/>
        <v>0</v>
      </c>
      <c r="DZ19" s="63">
        <f t="shared" si="105"/>
        <v>0</v>
      </c>
      <c r="EA19" s="275">
        <f t="shared" si="106"/>
        <v>0</v>
      </c>
      <c r="EB19" s="274"/>
      <c r="EC19" s="59">
        <f t="shared" si="107"/>
        <v>0</v>
      </c>
      <c r="ED19" s="60">
        <f t="shared" si="108"/>
        <v>0</v>
      </c>
      <c r="EE19" s="61">
        <f t="shared" si="109"/>
        <v>0</v>
      </c>
      <c r="EF19" s="62">
        <f t="shared" si="110"/>
        <v>0</v>
      </c>
      <c r="EG19" s="63">
        <f t="shared" si="111"/>
        <v>0</v>
      </c>
      <c r="EH19" s="275"/>
      <c r="EI19" s="274"/>
      <c r="EJ19" s="59">
        <f t="shared" si="112"/>
        <v>0</v>
      </c>
      <c r="EK19" s="60">
        <f t="shared" si="113"/>
        <v>0</v>
      </c>
      <c r="EL19" s="61">
        <f t="shared" si="114"/>
        <v>0</v>
      </c>
      <c r="EM19" s="62">
        <f t="shared" si="115"/>
        <v>0</v>
      </c>
      <c r="EN19" s="63">
        <f t="shared" si="116"/>
        <v>0</v>
      </c>
      <c r="EO19" s="275">
        <f t="shared" si="117"/>
        <v>0</v>
      </c>
      <c r="EP19" s="275"/>
      <c r="EQ19" s="276">
        <f t="shared" si="118"/>
        <v>6</v>
      </c>
      <c r="ER19" s="277">
        <f t="shared" si="119"/>
        <v>6</v>
      </c>
      <c r="ES19" s="278">
        <f t="shared" si="120"/>
        <v>18</v>
      </c>
      <c r="ET19" s="276">
        <f t="shared" si="121"/>
        <v>3</v>
      </c>
      <c r="EU19" s="277">
        <f t="shared" si="122"/>
        <v>0</v>
      </c>
      <c r="EV19" s="277" t="str">
        <f t="shared" si="123"/>
        <v>B</v>
      </c>
      <c r="EW19" s="279" t="str">
        <f t="shared" si="124"/>
        <v>B</v>
      </c>
      <c r="EX19" s="69"/>
      <c r="EY19" s="70"/>
      <c r="EZ19" s="71"/>
      <c r="FA19" s="52"/>
    </row>
    <row r="20" spans="1:157" ht="50.1" customHeight="1">
      <c r="A20" s="53">
        <v>15</v>
      </c>
      <c r="B20" s="145" t="s">
        <v>53</v>
      </c>
      <c r="C20" s="146">
        <v>17106208</v>
      </c>
      <c r="D20" s="336" t="s">
        <v>376</v>
      </c>
      <c r="E20" s="292" t="s">
        <v>368</v>
      </c>
      <c r="F20" s="28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275">
        <f t="shared" si="125"/>
        <v>0</v>
      </c>
      <c r="M20" s="274"/>
      <c r="N20" s="59">
        <f t="shared" si="5"/>
        <v>0</v>
      </c>
      <c r="O20" s="60">
        <f t="shared" si="6"/>
        <v>0</v>
      </c>
      <c r="P20" s="61">
        <f t="shared" si="7"/>
        <v>0</v>
      </c>
      <c r="Q20" s="62">
        <f t="shared" si="8"/>
        <v>0</v>
      </c>
      <c r="R20" s="63">
        <f t="shared" si="9"/>
        <v>0</v>
      </c>
      <c r="S20" s="275">
        <f t="shared" si="10"/>
        <v>0</v>
      </c>
      <c r="T20" s="320">
        <v>87</v>
      </c>
      <c r="U20" s="311">
        <f t="shared" si="11"/>
        <v>0</v>
      </c>
      <c r="V20" s="311">
        <f t="shared" si="12"/>
        <v>3.6659999999999999</v>
      </c>
      <c r="W20" s="312">
        <f t="shared" si="13"/>
        <v>3.6659999999999999</v>
      </c>
      <c r="X20" s="311">
        <f t="shared" si="14"/>
        <v>0</v>
      </c>
      <c r="Y20" s="311" t="str">
        <f t="shared" si="15"/>
        <v>A-</v>
      </c>
      <c r="Z20" s="311" t="str">
        <f t="shared" si="16"/>
        <v>A-</v>
      </c>
      <c r="AA20" s="274"/>
      <c r="AB20" s="59">
        <f t="shared" si="17"/>
        <v>0</v>
      </c>
      <c r="AC20" s="60">
        <f t="shared" si="18"/>
        <v>0</v>
      </c>
      <c r="AD20" s="61">
        <f t="shared" si="19"/>
        <v>0</v>
      </c>
      <c r="AE20" s="62">
        <f t="shared" si="20"/>
        <v>0</v>
      </c>
      <c r="AF20" s="63">
        <f t="shared" si="21"/>
        <v>0</v>
      </c>
      <c r="AG20" s="275">
        <f t="shared" si="22"/>
        <v>0</v>
      </c>
      <c r="AH20" s="320">
        <v>94</v>
      </c>
      <c r="AI20" s="311">
        <f t="shared" si="23"/>
        <v>0</v>
      </c>
      <c r="AJ20" s="311">
        <f t="shared" si="24"/>
        <v>4</v>
      </c>
      <c r="AK20" s="312">
        <f t="shared" si="25"/>
        <v>4</v>
      </c>
      <c r="AL20" s="311">
        <f t="shared" si="26"/>
        <v>0</v>
      </c>
      <c r="AM20" s="311" t="str">
        <f t="shared" si="27"/>
        <v>A</v>
      </c>
      <c r="AN20" s="311" t="str">
        <f t="shared" si="28"/>
        <v>A</v>
      </c>
      <c r="AO20" s="320">
        <v>86</v>
      </c>
      <c r="AP20" s="311">
        <f t="shared" si="29"/>
        <v>0</v>
      </c>
      <c r="AQ20" s="311">
        <f t="shared" si="30"/>
        <v>3.6659999999999999</v>
      </c>
      <c r="AR20" s="312">
        <f t="shared" si="31"/>
        <v>3.6659999999999999</v>
      </c>
      <c r="AS20" s="311">
        <f t="shared" si="32"/>
        <v>0</v>
      </c>
      <c r="AT20" s="311" t="str">
        <f t="shared" si="33"/>
        <v>A-</v>
      </c>
      <c r="AU20" s="311" t="str">
        <f t="shared" si="34"/>
        <v>A-</v>
      </c>
      <c r="AV20" s="274"/>
      <c r="AW20" s="59">
        <f t="shared" si="35"/>
        <v>0</v>
      </c>
      <c r="AX20" s="60">
        <f t="shared" si="36"/>
        <v>0</v>
      </c>
      <c r="AY20" s="61">
        <f t="shared" si="37"/>
        <v>0</v>
      </c>
      <c r="AZ20" s="62">
        <f t="shared" si="38"/>
        <v>0</v>
      </c>
      <c r="BA20" s="63">
        <f t="shared" si="39"/>
        <v>0</v>
      </c>
      <c r="BB20" s="275">
        <f t="shared" si="40"/>
        <v>0</v>
      </c>
      <c r="BC20" s="274"/>
      <c r="BD20" s="59">
        <f t="shared" si="41"/>
        <v>0</v>
      </c>
      <c r="BE20" s="60">
        <f t="shared" si="42"/>
        <v>0</v>
      </c>
      <c r="BF20" s="61">
        <f t="shared" si="43"/>
        <v>0</v>
      </c>
      <c r="BG20" s="62">
        <f t="shared" si="44"/>
        <v>0</v>
      </c>
      <c r="BH20" s="63">
        <f t="shared" si="45"/>
        <v>0</v>
      </c>
      <c r="BI20" s="275">
        <f t="shared" si="46"/>
        <v>0</v>
      </c>
      <c r="BJ20" s="274"/>
      <c r="BK20" s="59">
        <f t="shared" si="47"/>
        <v>0</v>
      </c>
      <c r="BL20" s="60">
        <f t="shared" si="48"/>
        <v>0</v>
      </c>
      <c r="BM20" s="61">
        <f t="shared" si="49"/>
        <v>0</v>
      </c>
      <c r="BN20" s="62">
        <f t="shared" si="50"/>
        <v>0</v>
      </c>
      <c r="BO20" s="63">
        <f t="shared" si="51"/>
        <v>0</v>
      </c>
      <c r="BP20" s="275">
        <f t="shared" si="52"/>
        <v>0</v>
      </c>
      <c r="BQ20" s="274"/>
      <c r="BR20" s="59">
        <f t="shared" si="53"/>
        <v>0</v>
      </c>
      <c r="BS20" s="60">
        <f t="shared" si="54"/>
        <v>0</v>
      </c>
      <c r="BT20" s="61">
        <f t="shared" si="55"/>
        <v>0</v>
      </c>
      <c r="BU20" s="62">
        <f t="shared" si="56"/>
        <v>0</v>
      </c>
      <c r="BV20" s="63">
        <f t="shared" si="57"/>
        <v>0</v>
      </c>
      <c r="BW20" s="275">
        <f t="shared" si="58"/>
        <v>0</v>
      </c>
      <c r="BX20" s="274"/>
      <c r="BY20" s="59">
        <f t="shared" si="59"/>
        <v>0</v>
      </c>
      <c r="BZ20" s="60">
        <f t="shared" si="60"/>
        <v>0</v>
      </c>
      <c r="CA20" s="61">
        <f t="shared" si="61"/>
        <v>0</v>
      </c>
      <c r="CB20" s="62">
        <f t="shared" si="62"/>
        <v>0</v>
      </c>
      <c r="CC20" s="63">
        <f t="shared" si="63"/>
        <v>0</v>
      </c>
      <c r="CD20" s="275">
        <f t="shared" si="64"/>
        <v>0</v>
      </c>
      <c r="CE20" s="274"/>
      <c r="CF20" s="59">
        <f t="shared" si="65"/>
        <v>0</v>
      </c>
      <c r="CG20" s="60">
        <f t="shared" si="66"/>
        <v>0</v>
      </c>
      <c r="CH20" s="61">
        <f t="shared" si="67"/>
        <v>0</v>
      </c>
      <c r="CI20" s="62">
        <f t="shared" si="68"/>
        <v>0</v>
      </c>
      <c r="CJ20" s="63">
        <f t="shared" si="69"/>
        <v>0</v>
      </c>
      <c r="CK20" s="275">
        <f t="shared" si="70"/>
        <v>0</v>
      </c>
      <c r="CL20" s="274"/>
      <c r="CM20" s="59">
        <f t="shared" si="71"/>
        <v>0</v>
      </c>
      <c r="CN20" s="60">
        <f t="shared" si="72"/>
        <v>0</v>
      </c>
      <c r="CO20" s="61">
        <f t="shared" si="73"/>
        <v>0</v>
      </c>
      <c r="CP20" s="62">
        <f t="shared" si="74"/>
        <v>0</v>
      </c>
      <c r="CQ20" s="63">
        <f t="shared" si="75"/>
        <v>0</v>
      </c>
      <c r="CR20" s="275">
        <f t="shared" si="76"/>
        <v>0</v>
      </c>
      <c r="CS20" s="274"/>
      <c r="CT20" s="59">
        <f t="shared" si="77"/>
        <v>0</v>
      </c>
      <c r="CU20" s="60">
        <f t="shared" si="78"/>
        <v>0</v>
      </c>
      <c r="CV20" s="61">
        <f t="shared" si="79"/>
        <v>0</v>
      </c>
      <c r="CW20" s="62">
        <f t="shared" si="80"/>
        <v>0</v>
      </c>
      <c r="CX20" s="63">
        <f t="shared" si="81"/>
        <v>0</v>
      </c>
      <c r="CY20" s="275">
        <f t="shared" si="82"/>
        <v>0</v>
      </c>
      <c r="CZ20" s="274"/>
      <c r="DA20" s="59">
        <f t="shared" si="83"/>
        <v>0</v>
      </c>
      <c r="DB20" s="60">
        <f t="shared" si="84"/>
        <v>0</v>
      </c>
      <c r="DC20" s="61">
        <f t="shared" si="85"/>
        <v>0</v>
      </c>
      <c r="DD20" s="62">
        <f t="shared" si="86"/>
        <v>0</v>
      </c>
      <c r="DE20" s="63">
        <f t="shared" si="87"/>
        <v>0</v>
      </c>
      <c r="DF20" s="275">
        <f t="shared" si="88"/>
        <v>0</v>
      </c>
      <c r="DG20" s="274"/>
      <c r="DH20" s="59">
        <f t="shared" si="89"/>
        <v>0</v>
      </c>
      <c r="DI20" s="60">
        <f t="shared" si="90"/>
        <v>0</v>
      </c>
      <c r="DJ20" s="61">
        <f t="shared" si="91"/>
        <v>0</v>
      </c>
      <c r="DK20" s="62">
        <f t="shared" si="92"/>
        <v>0</v>
      </c>
      <c r="DL20" s="63">
        <f t="shared" si="93"/>
        <v>0</v>
      </c>
      <c r="DM20" s="275">
        <f t="shared" si="94"/>
        <v>0</v>
      </c>
      <c r="DN20" s="274"/>
      <c r="DO20" s="59">
        <f t="shared" si="95"/>
        <v>0</v>
      </c>
      <c r="DP20" s="60">
        <f t="shared" si="96"/>
        <v>0</v>
      </c>
      <c r="DQ20" s="61">
        <f t="shared" si="97"/>
        <v>0</v>
      </c>
      <c r="DR20" s="62">
        <f t="shared" si="98"/>
        <v>0</v>
      </c>
      <c r="DS20" s="63">
        <f t="shared" si="99"/>
        <v>0</v>
      </c>
      <c r="DT20" s="275">
        <f t="shared" si="100"/>
        <v>0</v>
      </c>
      <c r="DU20" s="274"/>
      <c r="DV20" s="59">
        <f t="shared" si="101"/>
        <v>0</v>
      </c>
      <c r="DW20" s="60">
        <f t="shared" si="102"/>
        <v>0</v>
      </c>
      <c r="DX20" s="61">
        <f t="shared" si="103"/>
        <v>0</v>
      </c>
      <c r="DY20" s="62">
        <f t="shared" si="104"/>
        <v>0</v>
      </c>
      <c r="DZ20" s="63">
        <f t="shared" si="105"/>
        <v>0</v>
      </c>
      <c r="EA20" s="275">
        <f t="shared" si="106"/>
        <v>0</v>
      </c>
      <c r="EB20" s="274"/>
      <c r="EC20" s="59">
        <f t="shared" si="107"/>
        <v>0</v>
      </c>
      <c r="ED20" s="60">
        <f t="shared" si="108"/>
        <v>0</v>
      </c>
      <c r="EE20" s="61">
        <f t="shared" si="109"/>
        <v>0</v>
      </c>
      <c r="EF20" s="62">
        <f t="shared" si="110"/>
        <v>0</v>
      </c>
      <c r="EG20" s="63">
        <f t="shared" si="111"/>
        <v>0</v>
      </c>
      <c r="EH20" s="275"/>
      <c r="EI20" s="274"/>
      <c r="EJ20" s="59">
        <f t="shared" si="112"/>
        <v>0</v>
      </c>
      <c r="EK20" s="60">
        <f t="shared" si="113"/>
        <v>0</v>
      </c>
      <c r="EL20" s="61">
        <f t="shared" si="114"/>
        <v>0</v>
      </c>
      <c r="EM20" s="62">
        <f t="shared" si="115"/>
        <v>0</v>
      </c>
      <c r="EN20" s="63">
        <f t="shared" si="116"/>
        <v>0</v>
      </c>
      <c r="EO20" s="275">
        <f t="shared" si="117"/>
        <v>0</v>
      </c>
      <c r="EP20" s="275"/>
      <c r="EQ20" s="276">
        <f t="shared" si="118"/>
        <v>11.332000000000001</v>
      </c>
      <c r="ER20" s="277">
        <f t="shared" si="119"/>
        <v>9</v>
      </c>
      <c r="ES20" s="278">
        <f t="shared" si="120"/>
        <v>33.995999999999995</v>
      </c>
      <c r="ET20" s="276">
        <f t="shared" si="121"/>
        <v>3.7770000000000001</v>
      </c>
      <c r="EU20" s="277">
        <f t="shared" si="122"/>
        <v>0</v>
      </c>
      <c r="EV20" s="277" t="str">
        <f t="shared" si="123"/>
        <v>A-</v>
      </c>
      <c r="EW20" s="279" t="str">
        <f t="shared" si="124"/>
        <v>A-</v>
      </c>
      <c r="EX20" s="69"/>
      <c r="EY20" s="70"/>
      <c r="EZ20" s="71"/>
      <c r="FA20" s="52"/>
    </row>
    <row r="21" spans="1:157" ht="50.1" customHeight="1" thickBot="1">
      <c r="A21" s="73">
        <v>16</v>
      </c>
      <c r="B21" s="267" t="s">
        <v>16</v>
      </c>
      <c r="C21" s="191">
        <v>17206339</v>
      </c>
      <c r="D21" s="337" t="s">
        <v>377</v>
      </c>
      <c r="E21" s="293" t="s">
        <v>361</v>
      </c>
      <c r="F21" s="325">
        <v>80</v>
      </c>
      <c r="G21" s="323">
        <f t="shared" si="0"/>
        <v>0</v>
      </c>
      <c r="H21" s="323">
        <f t="shared" si="1"/>
        <v>3.3330000000000002</v>
      </c>
      <c r="I21" s="324">
        <f t="shared" si="2"/>
        <v>3.3330000000000002</v>
      </c>
      <c r="J21" s="323">
        <f t="shared" si="3"/>
        <v>0</v>
      </c>
      <c r="K21" s="323" t="str">
        <f t="shared" si="4"/>
        <v>B+</v>
      </c>
      <c r="L21" s="323" t="str">
        <f t="shared" si="125"/>
        <v>B+</v>
      </c>
      <c r="M21" s="322">
        <v>84</v>
      </c>
      <c r="N21" s="323">
        <f t="shared" si="5"/>
        <v>0</v>
      </c>
      <c r="O21" s="323">
        <f t="shared" si="6"/>
        <v>3.3330000000000002</v>
      </c>
      <c r="P21" s="324">
        <f t="shared" si="7"/>
        <v>3.3330000000000002</v>
      </c>
      <c r="Q21" s="323">
        <f t="shared" si="8"/>
        <v>0</v>
      </c>
      <c r="R21" s="323" t="str">
        <f t="shared" si="9"/>
        <v>B+</v>
      </c>
      <c r="S21" s="323" t="str">
        <f t="shared" si="10"/>
        <v>B+</v>
      </c>
      <c r="T21" s="326"/>
      <c r="U21" s="327">
        <f t="shared" si="11"/>
        <v>0</v>
      </c>
      <c r="V21" s="327">
        <f t="shared" si="12"/>
        <v>0</v>
      </c>
      <c r="W21" s="328">
        <f t="shared" si="13"/>
        <v>0</v>
      </c>
      <c r="X21" s="327">
        <f t="shared" si="14"/>
        <v>0</v>
      </c>
      <c r="Y21" s="327">
        <f t="shared" si="15"/>
        <v>0</v>
      </c>
      <c r="Z21" s="327">
        <f t="shared" si="16"/>
        <v>0</v>
      </c>
      <c r="AA21" s="322">
        <v>90</v>
      </c>
      <c r="AB21" s="323">
        <f t="shared" si="17"/>
        <v>0</v>
      </c>
      <c r="AC21" s="323">
        <f t="shared" si="18"/>
        <v>4</v>
      </c>
      <c r="AD21" s="324">
        <f t="shared" si="19"/>
        <v>4</v>
      </c>
      <c r="AE21" s="323">
        <f t="shared" si="20"/>
        <v>0</v>
      </c>
      <c r="AF21" s="323" t="str">
        <f t="shared" si="21"/>
        <v>A</v>
      </c>
      <c r="AG21" s="323" t="str">
        <f t="shared" si="22"/>
        <v>A</v>
      </c>
      <c r="AH21" s="280"/>
      <c r="AI21" s="79">
        <f t="shared" si="23"/>
        <v>0</v>
      </c>
      <c r="AJ21" s="80">
        <f t="shared" si="24"/>
        <v>0</v>
      </c>
      <c r="AK21" s="81">
        <f t="shared" si="25"/>
        <v>0</v>
      </c>
      <c r="AL21" s="82">
        <f t="shared" si="26"/>
        <v>0</v>
      </c>
      <c r="AM21" s="83">
        <f t="shared" si="27"/>
        <v>0</v>
      </c>
      <c r="AN21" s="281">
        <f t="shared" si="28"/>
        <v>0</v>
      </c>
      <c r="AO21" s="280"/>
      <c r="AP21" s="79">
        <f t="shared" si="29"/>
        <v>0</v>
      </c>
      <c r="AQ21" s="80">
        <f t="shared" si="30"/>
        <v>0</v>
      </c>
      <c r="AR21" s="81">
        <f t="shared" si="31"/>
        <v>0</v>
      </c>
      <c r="AS21" s="82">
        <f t="shared" si="32"/>
        <v>0</v>
      </c>
      <c r="AT21" s="83">
        <f t="shared" si="33"/>
        <v>0</v>
      </c>
      <c r="AU21" s="281">
        <f t="shared" si="34"/>
        <v>0</v>
      </c>
      <c r="AV21" s="280"/>
      <c r="AW21" s="79">
        <f t="shared" si="35"/>
        <v>0</v>
      </c>
      <c r="AX21" s="80">
        <f t="shared" si="36"/>
        <v>0</v>
      </c>
      <c r="AY21" s="81">
        <f t="shared" si="37"/>
        <v>0</v>
      </c>
      <c r="AZ21" s="82">
        <f t="shared" si="38"/>
        <v>0</v>
      </c>
      <c r="BA21" s="83">
        <f t="shared" si="39"/>
        <v>0</v>
      </c>
      <c r="BB21" s="281">
        <f t="shared" si="40"/>
        <v>0</v>
      </c>
      <c r="BC21" s="280"/>
      <c r="BD21" s="79">
        <f t="shared" si="41"/>
        <v>0</v>
      </c>
      <c r="BE21" s="80">
        <f t="shared" si="42"/>
        <v>0</v>
      </c>
      <c r="BF21" s="81">
        <f t="shared" si="43"/>
        <v>0</v>
      </c>
      <c r="BG21" s="82">
        <f t="shared" si="44"/>
        <v>0</v>
      </c>
      <c r="BH21" s="83">
        <f t="shared" si="45"/>
        <v>0</v>
      </c>
      <c r="BI21" s="281">
        <f t="shared" si="46"/>
        <v>0</v>
      </c>
      <c r="BJ21" s="280"/>
      <c r="BK21" s="79">
        <f t="shared" si="47"/>
        <v>0</v>
      </c>
      <c r="BL21" s="80">
        <f t="shared" si="48"/>
        <v>0</v>
      </c>
      <c r="BM21" s="81">
        <f t="shared" si="49"/>
        <v>0</v>
      </c>
      <c r="BN21" s="82">
        <f t="shared" si="50"/>
        <v>0</v>
      </c>
      <c r="BO21" s="83">
        <f t="shared" si="51"/>
        <v>0</v>
      </c>
      <c r="BP21" s="281">
        <f t="shared" si="52"/>
        <v>0</v>
      </c>
      <c r="BQ21" s="280"/>
      <c r="BR21" s="79">
        <f t="shared" si="53"/>
        <v>0</v>
      </c>
      <c r="BS21" s="80">
        <f t="shared" si="54"/>
        <v>0</v>
      </c>
      <c r="BT21" s="81">
        <f t="shared" si="55"/>
        <v>0</v>
      </c>
      <c r="BU21" s="82">
        <f t="shared" si="56"/>
        <v>0</v>
      </c>
      <c r="BV21" s="83">
        <f t="shared" si="57"/>
        <v>0</v>
      </c>
      <c r="BW21" s="281">
        <f t="shared" si="58"/>
        <v>0</v>
      </c>
      <c r="BX21" s="280"/>
      <c r="BY21" s="79">
        <f t="shared" si="59"/>
        <v>0</v>
      </c>
      <c r="BZ21" s="80">
        <f t="shared" si="60"/>
        <v>0</v>
      </c>
      <c r="CA21" s="81">
        <f t="shared" si="61"/>
        <v>0</v>
      </c>
      <c r="CB21" s="82">
        <f t="shared" si="62"/>
        <v>0</v>
      </c>
      <c r="CC21" s="83">
        <f t="shared" si="63"/>
        <v>0</v>
      </c>
      <c r="CD21" s="281">
        <f t="shared" si="64"/>
        <v>0</v>
      </c>
      <c r="CE21" s="280"/>
      <c r="CF21" s="79">
        <f t="shared" si="65"/>
        <v>0</v>
      </c>
      <c r="CG21" s="80">
        <f t="shared" si="66"/>
        <v>0</v>
      </c>
      <c r="CH21" s="81">
        <f t="shared" si="67"/>
        <v>0</v>
      </c>
      <c r="CI21" s="82">
        <f t="shared" si="68"/>
        <v>0</v>
      </c>
      <c r="CJ21" s="83">
        <f t="shared" si="69"/>
        <v>0</v>
      </c>
      <c r="CK21" s="281">
        <f t="shared" si="70"/>
        <v>0</v>
      </c>
      <c r="CL21" s="280"/>
      <c r="CM21" s="79">
        <f t="shared" si="71"/>
        <v>0</v>
      </c>
      <c r="CN21" s="80">
        <f t="shared" si="72"/>
        <v>0</v>
      </c>
      <c r="CO21" s="81">
        <f t="shared" si="73"/>
        <v>0</v>
      </c>
      <c r="CP21" s="82">
        <f t="shared" si="74"/>
        <v>0</v>
      </c>
      <c r="CQ21" s="83">
        <f t="shared" si="75"/>
        <v>0</v>
      </c>
      <c r="CR21" s="281">
        <f t="shared" si="76"/>
        <v>0</v>
      </c>
      <c r="CS21" s="280"/>
      <c r="CT21" s="79">
        <f t="shared" si="77"/>
        <v>0</v>
      </c>
      <c r="CU21" s="80">
        <f t="shared" si="78"/>
        <v>0</v>
      </c>
      <c r="CV21" s="81">
        <f t="shared" si="79"/>
        <v>0</v>
      </c>
      <c r="CW21" s="82">
        <f t="shared" si="80"/>
        <v>0</v>
      </c>
      <c r="CX21" s="83">
        <f t="shared" si="81"/>
        <v>0</v>
      </c>
      <c r="CY21" s="281">
        <f t="shared" si="82"/>
        <v>0</v>
      </c>
      <c r="CZ21" s="280"/>
      <c r="DA21" s="79">
        <f t="shared" si="83"/>
        <v>0</v>
      </c>
      <c r="DB21" s="80">
        <f t="shared" si="84"/>
        <v>0</v>
      </c>
      <c r="DC21" s="81">
        <f t="shared" si="85"/>
        <v>0</v>
      </c>
      <c r="DD21" s="82">
        <f t="shared" si="86"/>
        <v>0</v>
      </c>
      <c r="DE21" s="83">
        <f t="shared" si="87"/>
        <v>0</v>
      </c>
      <c r="DF21" s="281">
        <f t="shared" si="88"/>
        <v>0</v>
      </c>
      <c r="DG21" s="280"/>
      <c r="DH21" s="79">
        <f t="shared" si="89"/>
        <v>0</v>
      </c>
      <c r="DI21" s="80">
        <f t="shared" si="90"/>
        <v>0</v>
      </c>
      <c r="DJ21" s="81">
        <f t="shared" si="91"/>
        <v>0</v>
      </c>
      <c r="DK21" s="82">
        <f t="shared" si="92"/>
        <v>0</v>
      </c>
      <c r="DL21" s="83">
        <f t="shared" si="93"/>
        <v>0</v>
      </c>
      <c r="DM21" s="281">
        <f t="shared" si="94"/>
        <v>0</v>
      </c>
      <c r="DN21" s="280"/>
      <c r="DO21" s="79">
        <f t="shared" si="95"/>
        <v>0</v>
      </c>
      <c r="DP21" s="80">
        <f t="shared" si="96"/>
        <v>0</v>
      </c>
      <c r="DQ21" s="81">
        <f t="shared" si="97"/>
        <v>0</v>
      </c>
      <c r="DR21" s="82">
        <f t="shared" si="98"/>
        <v>0</v>
      </c>
      <c r="DS21" s="83">
        <f t="shared" si="99"/>
        <v>0</v>
      </c>
      <c r="DT21" s="281">
        <f t="shared" si="100"/>
        <v>0</v>
      </c>
      <c r="DU21" s="280"/>
      <c r="DV21" s="79">
        <f t="shared" si="101"/>
        <v>0</v>
      </c>
      <c r="DW21" s="80">
        <f t="shared" si="102"/>
        <v>0</v>
      </c>
      <c r="DX21" s="81">
        <f t="shared" si="103"/>
        <v>0</v>
      </c>
      <c r="DY21" s="82">
        <f t="shared" si="104"/>
        <v>0</v>
      </c>
      <c r="DZ21" s="83">
        <f t="shared" si="105"/>
        <v>0</v>
      </c>
      <c r="EA21" s="281">
        <f t="shared" si="106"/>
        <v>0</v>
      </c>
      <c r="EB21" s="280"/>
      <c r="EC21" s="79">
        <f t="shared" si="107"/>
        <v>0</v>
      </c>
      <c r="ED21" s="80">
        <f t="shared" si="108"/>
        <v>0</v>
      </c>
      <c r="EE21" s="81">
        <f t="shared" si="109"/>
        <v>0</v>
      </c>
      <c r="EF21" s="82">
        <f t="shared" si="110"/>
        <v>0</v>
      </c>
      <c r="EG21" s="83">
        <f t="shared" si="111"/>
        <v>0</v>
      </c>
      <c r="EH21" s="281"/>
      <c r="EI21" s="280"/>
      <c r="EJ21" s="79">
        <f t="shared" si="112"/>
        <v>0</v>
      </c>
      <c r="EK21" s="80">
        <f t="shared" si="113"/>
        <v>0</v>
      </c>
      <c r="EL21" s="81">
        <f t="shared" si="114"/>
        <v>0</v>
      </c>
      <c r="EM21" s="82">
        <f t="shared" si="115"/>
        <v>0</v>
      </c>
      <c r="EN21" s="83">
        <f t="shared" si="116"/>
        <v>0</v>
      </c>
      <c r="EO21" s="281">
        <f t="shared" si="117"/>
        <v>0</v>
      </c>
      <c r="EP21" s="281"/>
      <c r="EQ21" s="282">
        <f t="shared" si="118"/>
        <v>10.666</v>
      </c>
      <c r="ER21" s="283">
        <f t="shared" si="119"/>
        <v>9</v>
      </c>
      <c r="ES21" s="284">
        <f t="shared" si="120"/>
        <v>31.998000000000001</v>
      </c>
      <c r="ET21" s="282">
        <f t="shared" si="121"/>
        <v>3.5550000000000002</v>
      </c>
      <c r="EU21" s="283">
        <f t="shared" si="122"/>
        <v>0</v>
      </c>
      <c r="EV21" s="283" t="str">
        <f t="shared" si="123"/>
        <v>B+</v>
      </c>
      <c r="EW21" s="285" t="str">
        <f t="shared" si="124"/>
        <v>B+</v>
      </c>
      <c r="EX21" s="69"/>
      <c r="EY21" s="70"/>
      <c r="EZ21" s="71"/>
      <c r="FA21" s="52"/>
    </row>
    <row r="22" spans="1:157" ht="50.1" hidden="1" customHeight="1" thickTop="1">
      <c r="A22" s="162"/>
      <c r="B22" s="163"/>
      <c r="C22" s="164"/>
      <c r="D22" s="165"/>
      <c r="E22" s="166"/>
      <c r="F22" s="167"/>
      <c r="G22" s="168">
        <f t="shared" si="0"/>
        <v>0</v>
      </c>
      <c r="H22" s="169">
        <f t="shared" si="1"/>
        <v>0</v>
      </c>
      <c r="I22" s="170">
        <f t="shared" si="2"/>
        <v>0</v>
      </c>
      <c r="J22" s="171">
        <f t="shared" si="3"/>
        <v>0</v>
      </c>
      <c r="K22" s="172">
        <f t="shared" si="4"/>
        <v>0</v>
      </c>
      <c r="L22" s="173">
        <f t="shared" si="125"/>
        <v>0</v>
      </c>
      <c r="M22" s="167"/>
      <c r="N22" s="168">
        <f t="shared" si="5"/>
        <v>0</v>
      </c>
      <c r="O22" s="169">
        <f t="shared" si="6"/>
        <v>0</v>
      </c>
      <c r="P22" s="170">
        <f t="shared" si="7"/>
        <v>0</v>
      </c>
      <c r="Q22" s="171">
        <f t="shared" si="8"/>
        <v>0</v>
      </c>
      <c r="R22" s="172">
        <f t="shared" si="9"/>
        <v>0</v>
      </c>
      <c r="S22" s="173">
        <f t="shared" si="10"/>
        <v>0</v>
      </c>
      <c r="T22" s="167"/>
      <c r="U22" s="168">
        <f t="shared" si="11"/>
        <v>0</v>
      </c>
      <c r="V22" s="169">
        <f t="shared" si="12"/>
        <v>0</v>
      </c>
      <c r="W22" s="170">
        <f t="shared" si="13"/>
        <v>0</v>
      </c>
      <c r="X22" s="171">
        <f t="shared" si="14"/>
        <v>0</v>
      </c>
      <c r="Y22" s="172">
        <f t="shared" si="15"/>
        <v>0</v>
      </c>
      <c r="Z22" s="173">
        <f t="shared" si="16"/>
        <v>0</v>
      </c>
      <c r="AA22" s="167"/>
      <c r="AB22" s="168">
        <f t="shared" si="17"/>
        <v>0</v>
      </c>
      <c r="AC22" s="169">
        <f t="shared" si="18"/>
        <v>0</v>
      </c>
      <c r="AD22" s="170">
        <f t="shared" si="19"/>
        <v>0</v>
      </c>
      <c r="AE22" s="171">
        <f t="shared" si="20"/>
        <v>0</v>
      </c>
      <c r="AF22" s="172">
        <f t="shared" si="21"/>
        <v>0</v>
      </c>
      <c r="AG22" s="173">
        <f t="shared" si="22"/>
        <v>0</v>
      </c>
      <c r="AH22" s="167"/>
      <c r="AI22" s="168">
        <f t="shared" si="23"/>
        <v>0</v>
      </c>
      <c r="AJ22" s="169">
        <f t="shared" si="24"/>
        <v>0</v>
      </c>
      <c r="AK22" s="170">
        <f t="shared" si="25"/>
        <v>0</v>
      </c>
      <c r="AL22" s="171">
        <f t="shared" si="26"/>
        <v>0</v>
      </c>
      <c r="AM22" s="172">
        <f t="shared" si="27"/>
        <v>0</v>
      </c>
      <c r="AN22" s="173">
        <f t="shared" si="28"/>
        <v>0</v>
      </c>
      <c r="AO22" s="167"/>
      <c r="AP22" s="168">
        <f t="shared" si="29"/>
        <v>0</v>
      </c>
      <c r="AQ22" s="169">
        <f t="shared" si="30"/>
        <v>0</v>
      </c>
      <c r="AR22" s="170">
        <f t="shared" si="31"/>
        <v>0</v>
      </c>
      <c r="AS22" s="171">
        <f t="shared" si="32"/>
        <v>0</v>
      </c>
      <c r="AT22" s="172">
        <f t="shared" si="33"/>
        <v>0</v>
      </c>
      <c r="AU22" s="173">
        <f t="shared" si="34"/>
        <v>0</v>
      </c>
      <c r="AV22" s="167"/>
      <c r="AW22" s="168">
        <f t="shared" si="35"/>
        <v>0</v>
      </c>
      <c r="AX22" s="169">
        <f t="shared" si="36"/>
        <v>0</v>
      </c>
      <c r="AY22" s="170">
        <f t="shared" si="37"/>
        <v>0</v>
      </c>
      <c r="AZ22" s="171">
        <f t="shared" si="38"/>
        <v>0</v>
      </c>
      <c r="BA22" s="172">
        <f t="shared" si="39"/>
        <v>0</v>
      </c>
      <c r="BB22" s="173">
        <f t="shared" si="40"/>
        <v>0</v>
      </c>
      <c r="BC22" s="167"/>
      <c r="BD22" s="168">
        <f t="shared" si="41"/>
        <v>0</v>
      </c>
      <c r="BE22" s="169">
        <f t="shared" si="42"/>
        <v>0</v>
      </c>
      <c r="BF22" s="170">
        <f t="shared" si="43"/>
        <v>0</v>
      </c>
      <c r="BG22" s="171">
        <f t="shared" si="44"/>
        <v>0</v>
      </c>
      <c r="BH22" s="172">
        <f t="shared" si="45"/>
        <v>0</v>
      </c>
      <c r="BI22" s="173">
        <f t="shared" si="46"/>
        <v>0</v>
      </c>
      <c r="BJ22" s="167"/>
      <c r="BK22" s="168">
        <f t="shared" si="47"/>
        <v>0</v>
      </c>
      <c r="BL22" s="169">
        <f t="shared" si="48"/>
        <v>0</v>
      </c>
      <c r="BM22" s="170">
        <f t="shared" si="49"/>
        <v>0</v>
      </c>
      <c r="BN22" s="171">
        <f t="shared" si="50"/>
        <v>0</v>
      </c>
      <c r="BO22" s="172">
        <f t="shared" si="51"/>
        <v>0</v>
      </c>
      <c r="BP22" s="173">
        <f t="shared" si="52"/>
        <v>0</v>
      </c>
      <c r="BQ22" s="167"/>
      <c r="BR22" s="168">
        <f t="shared" si="53"/>
        <v>0</v>
      </c>
      <c r="BS22" s="169">
        <f t="shared" si="54"/>
        <v>0</v>
      </c>
      <c r="BT22" s="170">
        <f t="shared" si="55"/>
        <v>0</v>
      </c>
      <c r="BU22" s="171">
        <f t="shared" si="56"/>
        <v>0</v>
      </c>
      <c r="BV22" s="172">
        <f t="shared" si="57"/>
        <v>0</v>
      </c>
      <c r="BW22" s="173">
        <f t="shared" si="58"/>
        <v>0</v>
      </c>
      <c r="BX22" s="167"/>
      <c r="BY22" s="168">
        <f t="shared" si="59"/>
        <v>0</v>
      </c>
      <c r="BZ22" s="169">
        <f t="shared" si="60"/>
        <v>0</v>
      </c>
      <c r="CA22" s="170">
        <f t="shared" si="61"/>
        <v>0</v>
      </c>
      <c r="CB22" s="171">
        <f t="shared" si="62"/>
        <v>0</v>
      </c>
      <c r="CC22" s="172">
        <f t="shared" si="63"/>
        <v>0</v>
      </c>
      <c r="CD22" s="173">
        <f t="shared" si="64"/>
        <v>0</v>
      </c>
      <c r="CE22" s="167"/>
      <c r="CF22" s="168">
        <f t="shared" si="65"/>
        <v>0</v>
      </c>
      <c r="CG22" s="169">
        <f t="shared" si="66"/>
        <v>0</v>
      </c>
      <c r="CH22" s="170">
        <f t="shared" si="67"/>
        <v>0</v>
      </c>
      <c r="CI22" s="171">
        <f t="shared" si="68"/>
        <v>0</v>
      </c>
      <c r="CJ22" s="172">
        <f t="shared" si="69"/>
        <v>0</v>
      </c>
      <c r="CK22" s="173">
        <f t="shared" si="70"/>
        <v>0</v>
      </c>
      <c r="CL22" s="167"/>
      <c r="CM22" s="168">
        <f t="shared" si="71"/>
        <v>0</v>
      </c>
      <c r="CN22" s="169">
        <f t="shared" si="72"/>
        <v>0</v>
      </c>
      <c r="CO22" s="170">
        <f t="shared" si="73"/>
        <v>0</v>
      </c>
      <c r="CP22" s="171">
        <f t="shared" si="74"/>
        <v>0</v>
      </c>
      <c r="CQ22" s="172">
        <f t="shared" si="75"/>
        <v>0</v>
      </c>
      <c r="CR22" s="173">
        <f t="shared" si="76"/>
        <v>0</v>
      </c>
      <c r="CS22" s="167"/>
      <c r="CT22" s="168">
        <f t="shared" si="77"/>
        <v>0</v>
      </c>
      <c r="CU22" s="169">
        <f t="shared" si="78"/>
        <v>0</v>
      </c>
      <c r="CV22" s="170">
        <f t="shared" si="79"/>
        <v>0</v>
      </c>
      <c r="CW22" s="171">
        <f t="shared" si="80"/>
        <v>0</v>
      </c>
      <c r="CX22" s="172">
        <f t="shared" si="81"/>
        <v>0</v>
      </c>
      <c r="CY22" s="173">
        <f t="shared" si="82"/>
        <v>0</v>
      </c>
      <c r="CZ22" s="167"/>
      <c r="DA22" s="168">
        <f t="shared" si="83"/>
        <v>0</v>
      </c>
      <c r="DB22" s="169">
        <f t="shared" si="84"/>
        <v>0</v>
      </c>
      <c r="DC22" s="170">
        <f t="shared" si="85"/>
        <v>0</v>
      </c>
      <c r="DD22" s="171">
        <f t="shared" si="86"/>
        <v>0</v>
      </c>
      <c r="DE22" s="172">
        <f t="shared" si="87"/>
        <v>0</v>
      </c>
      <c r="DF22" s="173">
        <f t="shared" si="88"/>
        <v>0</v>
      </c>
      <c r="DG22" s="167"/>
      <c r="DH22" s="168">
        <f t="shared" si="89"/>
        <v>0</v>
      </c>
      <c r="DI22" s="169">
        <f t="shared" si="90"/>
        <v>0</v>
      </c>
      <c r="DJ22" s="170">
        <f t="shared" si="91"/>
        <v>0</v>
      </c>
      <c r="DK22" s="171">
        <f t="shared" si="92"/>
        <v>0</v>
      </c>
      <c r="DL22" s="172">
        <f t="shared" si="93"/>
        <v>0</v>
      </c>
      <c r="DM22" s="173">
        <f t="shared" si="94"/>
        <v>0</v>
      </c>
      <c r="DN22" s="167"/>
      <c r="DO22" s="168">
        <f t="shared" si="95"/>
        <v>0</v>
      </c>
      <c r="DP22" s="169">
        <f t="shared" si="96"/>
        <v>0</v>
      </c>
      <c r="DQ22" s="170">
        <f t="shared" si="97"/>
        <v>0</v>
      </c>
      <c r="DR22" s="171">
        <f t="shared" si="98"/>
        <v>0</v>
      </c>
      <c r="DS22" s="172">
        <f t="shared" si="99"/>
        <v>0</v>
      </c>
      <c r="DT22" s="173">
        <f t="shared" si="100"/>
        <v>0</v>
      </c>
      <c r="DU22" s="167"/>
      <c r="DV22" s="168">
        <f t="shared" si="101"/>
        <v>0</v>
      </c>
      <c r="DW22" s="169">
        <f t="shared" si="102"/>
        <v>0</v>
      </c>
      <c r="DX22" s="170">
        <f t="shared" si="103"/>
        <v>0</v>
      </c>
      <c r="DY22" s="171">
        <f t="shared" si="104"/>
        <v>0</v>
      </c>
      <c r="DZ22" s="172">
        <f t="shared" si="105"/>
        <v>0</v>
      </c>
      <c r="EA22" s="173">
        <f t="shared" si="106"/>
        <v>0</v>
      </c>
      <c r="EB22" s="167"/>
      <c r="EC22" s="168">
        <f t="shared" si="107"/>
        <v>0</v>
      </c>
      <c r="ED22" s="169">
        <f t="shared" si="108"/>
        <v>0</v>
      </c>
      <c r="EE22" s="170">
        <f t="shared" si="109"/>
        <v>0</v>
      </c>
      <c r="EF22" s="171">
        <f t="shared" si="110"/>
        <v>0</v>
      </c>
      <c r="EG22" s="172">
        <f t="shared" si="111"/>
        <v>0</v>
      </c>
      <c r="EH22" s="173"/>
      <c r="EI22" s="167"/>
      <c r="EJ22" s="168">
        <f t="shared" si="112"/>
        <v>0</v>
      </c>
      <c r="EK22" s="169">
        <f t="shared" si="113"/>
        <v>0</v>
      </c>
      <c r="EL22" s="170">
        <f t="shared" si="114"/>
        <v>0</v>
      </c>
      <c r="EM22" s="171">
        <f t="shared" si="115"/>
        <v>0</v>
      </c>
      <c r="EN22" s="172">
        <f t="shared" si="116"/>
        <v>0</v>
      </c>
      <c r="EO22" s="173">
        <f t="shared" si="117"/>
        <v>0</v>
      </c>
      <c r="EP22" s="174"/>
      <c r="EQ22" s="175">
        <f t="shared" si="118"/>
        <v>0</v>
      </c>
      <c r="ER22" s="176">
        <f t="shared" si="119"/>
        <v>0</v>
      </c>
      <c r="ES22" s="177">
        <f t="shared" si="120"/>
        <v>0</v>
      </c>
      <c r="ET22" s="178">
        <f t="shared" si="121"/>
        <v>0</v>
      </c>
      <c r="EU22" s="176">
        <f t="shared" si="122"/>
        <v>0</v>
      </c>
      <c r="EV22" s="176">
        <f t="shared" si="123"/>
        <v>0</v>
      </c>
      <c r="EW22" s="179">
        <f t="shared" si="124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125"/>
        <v>0</v>
      </c>
      <c r="M23" s="58"/>
      <c r="N23" s="59">
        <f t="shared" si="5"/>
        <v>0</v>
      </c>
      <c r="O23" s="60">
        <f t="shared" si="6"/>
        <v>0</v>
      </c>
      <c r="P23" s="61">
        <f t="shared" si="7"/>
        <v>0</v>
      </c>
      <c r="Q23" s="62">
        <f t="shared" si="8"/>
        <v>0</v>
      </c>
      <c r="R23" s="63">
        <f t="shared" si="9"/>
        <v>0</v>
      </c>
      <c r="S23" s="64">
        <f t="shared" si="10"/>
        <v>0</v>
      </c>
      <c r="T23" s="58"/>
      <c r="U23" s="59">
        <f t="shared" si="11"/>
        <v>0</v>
      </c>
      <c r="V23" s="60">
        <f t="shared" si="12"/>
        <v>0</v>
      </c>
      <c r="W23" s="61">
        <f t="shared" si="13"/>
        <v>0</v>
      </c>
      <c r="X23" s="62">
        <f t="shared" si="14"/>
        <v>0</v>
      </c>
      <c r="Y23" s="63">
        <f t="shared" si="15"/>
        <v>0</v>
      </c>
      <c r="Z23" s="64">
        <f t="shared" si="16"/>
        <v>0</v>
      </c>
      <c r="AA23" s="58"/>
      <c r="AB23" s="59">
        <f t="shared" si="17"/>
        <v>0</v>
      </c>
      <c r="AC23" s="60">
        <f t="shared" si="18"/>
        <v>0</v>
      </c>
      <c r="AD23" s="61">
        <f t="shared" si="19"/>
        <v>0</v>
      </c>
      <c r="AE23" s="62">
        <f t="shared" si="20"/>
        <v>0</v>
      </c>
      <c r="AF23" s="63">
        <f t="shared" si="21"/>
        <v>0</v>
      </c>
      <c r="AG23" s="64">
        <f t="shared" si="22"/>
        <v>0</v>
      </c>
      <c r="AH23" s="58"/>
      <c r="AI23" s="59">
        <f t="shared" si="23"/>
        <v>0</v>
      </c>
      <c r="AJ23" s="60">
        <f t="shared" si="24"/>
        <v>0</v>
      </c>
      <c r="AK23" s="61">
        <f t="shared" si="25"/>
        <v>0</v>
      </c>
      <c r="AL23" s="62">
        <f t="shared" si="26"/>
        <v>0</v>
      </c>
      <c r="AM23" s="63">
        <f t="shared" si="27"/>
        <v>0</v>
      </c>
      <c r="AN23" s="64">
        <f t="shared" si="28"/>
        <v>0</v>
      </c>
      <c r="AO23" s="58"/>
      <c r="AP23" s="59">
        <f t="shared" si="29"/>
        <v>0</v>
      </c>
      <c r="AQ23" s="60">
        <f t="shared" si="30"/>
        <v>0</v>
      </c>
      <c r="AR23" s="61">
        <f t="shared" si="31"/>
        <v>0</v>
      </c>
      <c r="AS23" s="62">
        <f t="shared" si="32"/>
        <v>0</v>
      </c>
      <c r="AT23" s="63">
        <f t="shared" si="33"/>
        <v>0</v>
      </c>
      <c r="AU23" s="64">
        <f t="shared" si="34"/>
        <v>0</v>
      </c>
      <c r="AV23" s="58"/>
      <c r="AW23" s="59">
        <f t="shared" si="35"/>
        <v>0</v>
      </c>
      <c r="AX23" s="60">
        <f t="shared" si="36"/>
        <v>0</v>
      </c>
      <c r="AY23" s="61">
        <f t="shared" si="37"/>
        <v>0</v>
      </c>
      <c r="AZ23" s="62">
        <f t="shared" si="38"/>
        <v>0</v>
      </c>
      <c r="BA23" s="63">
        <f t="shared" si="39"/>
        <v>0</v>
      </c>
      <c r="BB23" s="64">
        <f t="shared" si="40"/>
        <v>0</v>
      </c>
      <c r="BC23" s="58"/>
      <c r="BD23" s="59">
        <f t="shared" si="41"/>
        <v>0</v>
      </c>
      <c r="BE23" s="60">
        <f t="shared" si="42"/>
        <v>0</v>
      </c>
      <c r="BF23" s="61">
        <f t="shared" si="43"/>
        <v>0</v>
      </c>
      <c r="BG23" s="62">
        <f t="shared" si="44"/>
        <v>0</v>
      </c>
      <c r="BH23" s="63">
        <f t="shared" si="45"/>
        <v>0</v>
      </c>
      <c r="BI23" s="64">
        <f t="shared" si="46"/>
        <v>0</v>
      </c>
      <c r="BJ23" s="58"/>
      <c r="BK23" s="59">
        <f t="shared" si="47"/>
        <v>0</v>
      </c>
      <c r="BL23" s="60">
        <f t="shared" si="48"/>
        <v>0</v>
      </c>
      <c r="BM23" s="61">
        <f t="shared" si="49"/>
        <v>0</v>
      </c>
      <c r="BN23" s="62">
        <f t="shared" si="50"/>
        <v>0</v>
      </c>
      <c r="BO23" s="63">
        <f t="shared" si="51"/>
        <v>0</v>
      </c>
      <c r="BP23" s="64">
        <f t="shared" si="52"/>
        <v>0</v>
      </c>
      <c r="BQ23" s="58"/>
      <c r="BR23" s="59">
        <f t="shared" si="53"/>
        <v>0</v>
      </c>
      <c r="BS23" s="60">
        <f t="shared" si="54"/>
        <v>0</v>
      </c>
      <c r="BT23" s="61">
        <f t="shared" si="55"/>
        <v>0</v>
      </c>
      <c r="BU23" s="62">
        <f t="shared" si="56"/>
        <v>0</v>
      </c>
      <c r="BV23" s="63">
        <f t="shared" si="57"/>
        <v>0</v>
      </c>
      <c r="BW23" s="64">
        <f t="shared" si="58"/>
        <v>0</v>
      </c>
      <c r="BX23" s="58"/>
      <c r="BY23" s="59">
        <f t="shared" si="59"/>
        <v>0</v>
      </c>
      <c r="BZ23" s="60">
        <f t="shared" si="60"/>
        <v>0</v>
      </c>
      <c r="CA23" s="61">
        <f t="shared" si="61"/>
        <v>0</v>
      </c>
      <c r="CB23" s="62">
        <f t="shared" si="62"/>
        <v>0</v>
      </c>
      <c r="CC23" s="63">
        <f t="shared" si="63"/>
        <v>0</v>
      </c>
      <c r="CD23" s="64">
        <f t="shared" si="64"/>
        <v>0</v>
      </c>
      <c r="CE23" s="58"/>
      <c r="CF23" s="59">
        <f t="shared" si="65"/>
        <v>0</v>
      </c>
      <c r="CG23" s="60">
        <f t="shared" si="66"/>
        <v>0</v>
      </c>
      <c r="CH23" s="61">
        <f t="shared" si="67"/>
        <v>0</v>
      </c>
      <c r="CI23" s="62">
        <f t="shared" si="68"/>
        <v>0</v>
      </c>
      <c r="CJ23" s="63">
        <f t="shared" si="69"/>
        <v>0</v>
      </c>
      <c r="CK23" s="64">
        <f t="shared" si="70"/>
        <v>0</v>
      </c>
      <c r="CL23" s="58"/>
      <c r="CM23" s="59">
        <f t="shared" si="71"/>
        <v>0</v>
      </c>
      <c r="CN23" s="60">
        <f t="shared" si="72"/>
        <v>0</v>
      </c>
      <c r="CO23" s="61">
        <f t="shared" si="73"/>
        <v>0</v>
      </c>
      <c r="CP23" s="62">
        <f t="shared" si="74"/>
        <v>0</v>
      </c>
      <c r="CQ23" s="63">
        <f t="shared" si="75"/>
        <v>0</v>
      </c>
      <c r="CR23" s="64">
        <f t="shared" si="76"/>
        <v>0</v>
      </c>
      <c r="CS23" s="58"/>
      <c r="CT23" s="59">
        <f t="shared" si="77"/>
        <v>0</v>
      </c>
      <c r="CU23" s="60">
        <f t="shared" si="78"/>
        <v>0</v>
      </c>
      <c r="CV23" s="61">
        <f t="shared" si="79"/>
        <v>0</v>
      </c>
      <c r="CW23" s="62">
        <f t="shared" si="80"/>
        <v>0</v>
      </c>
      <c r="CX23" s="63">
        <f t="shared" si="81"/>
        <v>0</v>
      </c>
      <c r="CY23" s="64">
        <f t="shared" si="82"/>
        <v>0</v>
      </c>
      <c r="CZ23" s="58"/>
      <c r="DA23" s="59">
        <f t="shared" si="83"/>
        <v>0</v>
      </c>
      <c r="DB23" s="60">
        <f t="shared" si="84"/>
        <v>0</v>
      </c>
      <c r="DC23" s="61">
        <f t="shared" si="85"/>
        <v>0</v>
      </c>
      <c r="DD23" s="62">
        <f t="shared" si="86"/>
        <v>0</v>
      </c>
      <c r="DE23" s="63">
        <f t="shared" si="87"/>
        <v>0</v>
      </c>
      <c r="DF23" s="64">
        <f t="shared" si="88"/>
        <v>0</v>
      </c>
      <c r="DG23" s="58"/>
      <c r="DH23" s="59">
        <f t="shared" si="89"/>
        <v>0</v>
      </c>
      <c r="DI23" s="60">
        <f t="shared" si="90"/>
        <v>0</v>
      </c>
      <c r="DJ23" s="61">
        <f t="shared" si="91"/>
        <v>0</v>
      </c>
      <c r="DK23" s="62">
        <f t="shared" si="92"/>
        <v>0</v>
      </c>
      <c r="DL23" s="63">
        <f t="shared" si="93"/>
        <v>0</v>
      </c>
      <c r="DM23" s="64">
        <f t="shared" si="94"/>
        <v>0</v>
      </c>
      <c r="DN23" s="58"/>
      <c r="DO23" s="59">
        <f t="shared" si="95"/>
        <v>0</v>
      </c>
      <c r="DP23" s="60">
        <f t="shared" si="96"/>
        <v>0</v>
      </c>
      <c r="DQ23" s="61">
        <f t="shared" si="97"/>
        <v>0</v>
      </c>
      <c r="DR23" s="62">
        <f t="shared" si="98"/>
        <v>0</v>
      </c>
      <c r="DS23" s="63">
        <f t="shared" si="99"/>
        <v>0</v>
      </c>
      <c r="DT23" s="64">
        <f t="shared" si="100"/>
        <v>0</v>
      </c>
      <c r="DU23" s="58"/>
      <c r="DV23" s="59">
        <f t="shared" si="101"/>
        <v>0</v>
      </c>
      <c r="DW23" s="60">
        <f t="shared" si="102"/>
        <v>0</v>
      </c>
      <c r="DX23" s="61">
        <f t="shared" si="103"/>
        <v>0</v>
      </c>
      <c r="DY23" s="62">
        <f t="shared" si="104"/>
        <v>0</v>
      </c>
      <c r="DZ23" s="63">
        <f t="shared" si="105"/>
        <v>0</v>
      </c>
      <c r="EA23" s="64">
        <f t="shared" si="106"/>
        <v>0</v>
      </c>
      <c r="EB23" s="58"/>
      <c r="EC23" s="59">
        <f t="shared" si="107"/>
        <v>0</v>
      </c>
      <c r="ED23" s="60">
        <f t="shared" si="108"/>
        <v>0</v>
      </c>
      <c r="EE23" s="61">
        <f t="shared" si="109"/>
        <v>0</v>
      </c>
      <c r="EF23" s="62">
        <f t="shared" si="110"/>
        <v>0</v>
      </c>
      <c r="EG23" s="63">
        <f t="shared" si="111"/>
        <v>0</v>
      </c>
      <c r="EH23" s="64"/>
      <c r="EI23" s="58"/>
      <c r="EJ23" s="59">
        <f t="shared" si="112"/>
        <v>0</v>
      </c>
      <c r="EK23" s="60">
        <f t="shared" si="113"/>
        <v>0</v>
      </c>
      <c r="EL23" s="61">
        <f t="shared" si="114"/>
        <v>0</v>
      </c>
      <c r="EM23" s="62">
        <f t="shared" si="115"/>
        <v>0</v>
      </c>
      <c r="EN23" s="63">
        <f t="shared" si="116"/>
        <v>0</v>
      </c>
      <c r="EO23" s="64">
        <f t="shared" si="117"/>
        <v>0</v>
      </c>
      <c r="EP23" s="65"/>
      <c r="EQ23" s="66">
        <f t="shared" si="118"/>
        <v>0</v>
      </c>
      <c r="ER23" s="47">
        <f t="shared" si="119"/>
        <v>0</v>
      </c>
      <c r="ES23" s="67">
        <f t="shared" si="120"/>
        <v>0</v>
      </c>
      <c r="ET23" s="68">
        <f t="shared" si="121"/>
        <v>0</v>
      </c>
      <c r="EU23" s="47">
        <f t="shared" si="122"/>
        <v>0</v>
      </c>
      <c r="EV23" s="47">
        <f t="shared" si="123"/>
        <v>0</v>
      </c>
      <c r="EW23" s="48">
        <f t="shared" si="124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125"/>
        <v>0</v>
      </c>
      <c r="M24" s="58"/>
      <c r="N24" s="59">
        <f t="shared" si="5"/>
        <v>0</v>
      </c>
      <c r="O24" s="60">
        <f t="shared" si="6"/>
        <v>0</v>
      </c>
      <c r="P24" s="61">
        <f t="shared" si="7"/>
        <v>0</v>
      </c>
      <c r="Q24" s="62">
        <f t="shared" si="8"/>
        <v>0</v>
      </c>
      <c r="R24" s="63">
        <f t="shared" si="9"/>
        <v>0</v>
      </c>
      <c r="S24" s="64">
        <f t="shared" si="10"/>
        <v>0</v>
      </c>
      <c r="T24" s="58"/>
      <c r="U24" s="59">
        <f t="shared" si="11"/>
        <v>0</v>
      </c>
      <c r="V24" s="60">
        <f t="shared" si="12"/>
        <v>0</v>
      </c>
      <c r="W24" s="61">
        <f t="shared" si="13"/>
        <v>0</v>
      </c>
      <c r="X24" s="62">
        <f t="shared" si="14"/>
        <v>0</v>
      </c>
      <c r="Y24" s="63">
        <f t="shared" si="15"/>
        <v>0</v>
      </c>
      <c r="Z24" s="64">
        <f t="shared" si="16"/>
        <v>0</v>
      </c>
      <c r="AA24" s="58"/>
      <c r="AB24" s="59">
        <f t="shared" si="17"/>
        <v>0</v>
      </c>
      <c r="AC24" s="60">
        <f t="shared" si="18"/>
        <v>0</v>
      </c>
      <c r="AD24" s="61">
        <f t="shared" si="19"/>
        <v>0</v>
      </c>
      <c r="AE24" s="62">
        <f t="shared" si="20"/>
        <v>0</v>
      </c>
      <c r="AF24" s="63">
        <f t="shared" si="21"/>
        <v>0</v>
      </c>
      <c r="AG24" s="64">
        <f t="shared" si="22"/>
        <v>0</v>
      </c>
      <c r="AH24" s="58"/>
      <c r="AI24" s="59">
        <f t="shared" si="23"/>
        <v>0</v>
      </c>
      <c r="AJ24" s="60">
        <f t="shared" si="24"/>
        <v>0</v>
      </c>
      <c r="AK24" s="61">
        <f t="shared" si="25"/>
        <v>0</v>
      </c>
      <c r="AL24" s="62">
        <f t="shared" si="26"/>
        <v>0</v>
      </c>
      <c r="AM24" s="63">
        <f t="shared" si="27"/>
        <v>0</v>
      </c>
      <c r="AN24" s="64">
        <f t="shared" si="28"/>
        <v>0</v>
      </c>
      <c r="AO24" s="58"/>
      <c r="AP24" s="59">
        <f t="shared" si="29"/>
        <v>0</v>
      </c>
      <c r="AQ24" s="60">
        <f t="shared" si="30"/>
        <v>0</v>
      </c>
      <c r="AR24" s="61">
        <f t="shared" si="31"/>
        <v>0</v>
      </c>
      <c r="AS24" s="62">
        <f t="shared" si="32"/>
        <v>0</v>
      </c>
      <c r="AT24" s="63">
        <f t="shared" si="33"/>
        <v>0</v>
      </c>
      <c r="AU24" s="64">
        <f t="shared" si="34"/>
        <v>0</v>
      </c>
      <c r="AV24" s="58"/>
      <c r="AW24" s="59">
        <f t="shared" si="35"/>
        <v>0</v>
      </c>
      <c r="AX24" s="60">
        <f t="shared" si="36"/>
        <v>0</v>
      </c>
      <c r="AY24" s="61">
        <f t="shared" si="37"/>
        <v>0</v>
      </c>
      <c r="AZ24" s="62">
        <f t="shared" si="38"/>
        <v>0</v>
      </c>
      <c r="BA24" s="63">
        <f t="shared" si="39"/>
        <v>0</v>
      </c>
      <c r="BB24" s="64">
        <f t="shared" si="40"/>
        <v>0</v>
      </c>
      <c r="BC24" s="58"/>
      <c r="BD24" s="59">
        <f t="shared" si="41"/>
        <v>0</v>
      </c>
      <c r="BE24" s="60">
        <f t="shared" si="42"/>
        <v>0</v>
      </c>
      <c r="BF24" s="61">
        <f t="shared" si="43"/>
        <v>0</v>
      </c>
      <c r="BG24" s="62">
        <f t="shared" si="44"/>
        <v>0</v>
      </c>
      <c r="BH24" s="63">
        <f t="shared" si="45"/>
        <v>0</v>
      </c>
      <c r="BI24" s="64">
        <f t="shared" si="46"/>
        <v>0</v>
      </c>
      <c r="BJ24" s="58"/>
      <c r="BK24" s="59">
        <f t="shared" si="47"/>
        <v>0</v>
      </c>
      <c r="BL24" s="60">
        <f t="shared" si="48"/>
        <v>0</v>
      </c>
      <c r="BM24" s="61">
        <f t="shared" si="49"/>
        <v>0</v>
      </c>
      <c r="BN24" s="62">
        <f t="shared" si="50"/>
        <v>0</v>
      </c>
      <c r="BO24" s="63">
        <f t="shared" si="51"/>
        <v>0</v>
      </c>
      <c r="BP24" s="64">
        <f t="shared" si="52"/>
        <v>0</v>
      </c>
      <c r="BQ24" s="58"/>
      <c r="BR24" s="59">
        <f t="shared" si="53"/>
        <v>0</v>
      </c>
      <c r="BS24" s="60">
        <f t="shared" si="54"/>
        <v>0</v>
      </c>
      <c r="BT24" s="61">
        <f t="shared" si="55"/>
        <v>0</v>
      </c>
      <c r="BU24" s="62">
        <f t="shared" si="56"/>
        <v>0</v>
      </c>
      <c r="BV24" s="63">
        <f t="shared" si="57"/>
        <v>0</v>
      </c>
      <c r="BW24" s="64">
        <f t="shared" si="58"/>
        <v>0</v>
      </c>
      <c r="BX24" s="58"/>
      <c r="BY24" s="59">
        <f t="shared" si="59"/>
        <v>0</v>
      </c>
      <c r="BZ24" s="60">
        <f t="shared" si="60"/>
        <v>0</v>
      </c>
      <c r="CA24" s="61">
        <f t="shared" si="61"/>
        <v>0</v>
      </c>
      <c r="CB24" s="62">
        <f t="shared" si="62"/>
        <v>0</v>
      </c>
      <c r="CC24" s="63">
        <f t="shared" si="63"/>
        <v>0</v>
      </c>
      <c r="CD24" s="64">
        <f t="shared" si="64"/>
        <v>0</v>
      </c>
      <c r="CE24" s="58"/>
      <c r="CF24" s="59">
        <f t="shared" si="65"/>
        <v>0</v>
      </c>
      <c r="CG24" s="60">
        <f t="shared" si="66"/>
        <v>0</v>
      </c>
      <c r="CH24" s="61">
        <f t="shared" si="67"/>
        <v>0</v>
      </c>
      <c r="CI24" s="62">
        <f t="shared" si="68"/>
        <v>0</v>
      </c>
      <c r="CJ24" s="63">
        <f t="shared" si="69"/>
        <v>0</v>
      </c>
      <c r="CK24" s="64">
        <f t="shared" si="70"/>
        <v>0</v>
      </c>
      <c r="CL24" s="58"/>
      <c r="CM24" s="59">
        <f t="shared" si="71"/>
        <v>0</v>
      </c>
      <c r="CN24" s="60">
        <f t="shared" si="72"/>
        <v>0</v>
      </c>
      <c r="CO24" s="61">
        <f t="shared" si="73"/>
        <v>0</v>
      </c>
      <c r="CP24" s="62">
        <f t="shared" si="74"/>
        <v>0</v>
      </c>
      <c r="CQ24" s="63">
        <f t="shared" si="75"/>
        <v>0</v>
      </c>
      <c r="CR24" s="64">
        <f t="shared" si="76"/>
        <v>0</v>
      </c>
      <c r="CS24" s="58"/>
      <c r="CT24" s="59">
        <f t="shared" si="77"/>
        <v>0</v>
      </c>
      <c r="CU24" s="60">
        <f t="shared" si="78"/>
        <v>0</v>
      </c>
      <c r="CV24" s="61">
        <f t="shared" si="79"/>
        <v>0</v>
      </c>
      <c r="CW24" s="62">
        <f t="shared" si="80"/>
        <v>0</v>
      </c>
      <c r="CX24" s="63">
        <f t="shared" si="81"/>
        <v>0</v>
      </c>
      <c r="CY24" s="64">
        <f t="shared" si="82"/>
        <v>0</v>
      </c>
      <c r="CZ24" s="58"/>
      <c r="DA24" s="59">
        <f t="shared" si="83"/>
        <v>0</v>
      </c>
      <c r="DB24" s="60">
        <f t="shared" si="84"/>
        <v>0</v>
      </c>
      <c r="DC24" s="61">
        <f t="shared" si="85"/>
        <v>0</v>
      </c>
      <c r="DD24" s="62">
        <f t="shared" si="86"/>
        <v>0</v>
      </c>
      <c r="DE24" s="63">
        <f t="shared" si="87"/>
        <v>0</v>
      </c>
      <c r="DF24" s="64">
        <f t="shared" si="88"/>
        <v>0</v>
      </c>
      <c r="DG24" s="58"/>
      <c r="DH24" s="59">
        <f t="shared" si="89"/>
        <v>0</v>
      </c>
      <c r="DI24" s="60">
        <f t="shared" si="90"/>
        <v>0</v>
      </c>
      <c r="DJ24" s="61">
        <f t="shared" si="91"/>
        <v>0</v>
      </c>
      <c r="DK24" s="62">
        <f t="shared" si="92"/>
        <v>0</v>
      </c>
      <c r="DL24" s="63">
        <f t="shared" si="93"/>
        <v>0</v>
      </c>
      <c r="DM24" s="64">
        <f t="shared" si="94"/>
        <v>0</v>
      </c>
      <c r="DN24" s="58"/>
      <c r="DO24" s="59">
        <f t="shared" si="95"/>
        <v>0</v>
      </c>
      <c r="DP24" s="60">
        <f t="shared" si="96"/>
        <v>0</v>
      </c>
      <c r="DQ24" s="61">
        <f t="shared" si="97"/>
        <v>0</v>
      </c>
      <c r="DR24" s="62">
        <f t="shared" si="98"/>
        <v>0</v>
      </c>
      <c r="DS24" s="63">
        <f t="shared" si="99"/>
        <v>0</v>
      </c>
      <c r="DT24" s="64">
        <f t="shared" si="100"/>
        <v>0</v>
      </c>
      <c r="DU24" s="58"/>
      <c r="DV24" s="59">
        <f t="shared" si="101"/>
        <v>0</v>
      </c>
      <c r="DW24" s="60">
        <f t="shared" si="102"/>
        <v>0</v>
      </c>
      <c r="DX24" s="61">
        <f t="shared" si="103"/>
        <v>0</v>
      </c>
      <c r="DY24" s="62">
        <f t="shared" si="104"/>
        <v>0</v>
      </c>
      <c r="DZ24" s="63">
        <f t="shared" si="105"/>
        <v>0</v>
      </c>
      <c r="EA24" s="64">
        <f t="shared" si="106"/>
        <v>0</v>
      </c>
      <c r="EB24" s="58"/>
      <c r="EC24" s="59">
        <f t="shared" si="107"/>
        <v>0</v>
      </c>
      <c r="ED24" s="60">
        <f t="shared" si="108"/>
        <v>0</v>
      </c>
      <c r="EE24" s="61">
        <f t="shared" si="109"/>
        <v>0</v>
      </c>
      <c r="EF24" s="62">
        <f t="shared" si="110"/>
        <v>0</v>
      </c>
      <c r="EG24" s="63">
        <f t="shared" si="111"/>
        <v>0</v>
      </c>
      <c r="EH24" s="64"/>
      <c r="EI24" s="58"/>
      <c r="EJ24" s="59">
        <f t="shared" si="112"/>
        <v>0</v>
      </c>
      <c r="EK24" s="60">
        <f t="shared" si="113"/>
        <v>0</v>
      </c>
      <c r="EL24" s="61">
        <f t="shared" si="114"/>
        <v>0</v>
      </c>
      <c r="EM24" s="62">
        <f t="shared" si="115"/>
        <v>0</v>
      </c>
      <c r="EN24" s="63">
        <f t="shared" si="116"/>
        <v>0</v>
      </c>
      <c r="EO24" s="64">
        <f t="shared" si="117"/>
        <v>0</v>
      </c>
      <c r="EP24" s="65"/>
      <c r="EQ24" s="66">
        <f t="shared" si="118"/>
        <v>0</v>
      </c>
      <c r="ER24" s="47">
        <f t="shared" si="119"/>
        <v>0</v>
      </c>
      <c r="ES24" s="67">
        <f t="shared" si="120"/>
        <v>0</v>
      </c>
      <c r="ET24" s="68">
        <f t="shared" si="121"/>
        <v>0</v>
      </c>
      <c r="EU24" s="47">
        <f t="shared" si="122"/>
        <v>0</v>
      </c>
      <c r="EV24" s="47">
        <f t="shared" si="123"/>
        <v>0</v>
      </c>
      <c r="EW24" s="48">
        <f t="shared" si="124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125"/>
        <v>0</v>
      </c>
      <c r="M25" s="78"/>
      <c r="N25" s="79">
        <f t="shared" si="5"/>
        <v>0</v>
      </c>
      <c r="O25" s="80">
        <f t="shared" si="6"/>
        <v>0</v>
      </c>
      <c r="P25" s="81">
        <f t="shared" si="7"/>
        <v>0</v>
      </c>
      <c r="Q25" s="82">
        <f t="shared" si="8"/>
        <v>0</v>
      </c>
      <c r="R25" s="83">
        <f t="shared" si="9"/>
        <v>0</v>
      </c>
      <c r="S25" s="84">
        <f t="shared" si="10"/>
        <v>0</v>
      </c>
      <c r="T25" s="78"/>
      <c r="U25" s="79">
        <f t="shared" si="11"/>
        <v>0</v>
      </c>
      <c r="V25" s="80">
        <f t="shared" si="12"/>
        <v>0</v>
      </c>
      <c r="W25" s="81">
        <f t="shared" si="13"/>
        <v>0</v>
      </c>
      <c r="X25" s="82">
        <f t="shared" si="14"/>
        <v>0</v>
      </c>
      <c r="Y25" s="83">
        <f t="shared" si="15"/>
        <v>0</v>
      </c>
      <c r="Z25" s="84">
        <f t="shared" si="16"/>
        <v>0</v>
      </c>
      <c r="AA25" s="78"/>
      <c r="AB25" s="79">
        <f t="shared" si="17"/>
        <v>0</v>
      </c>
      <c r="AC25" s="80">
        <f t="shared" si="18"/>
        <v>0</v>
      </c>
      <c r="AD25" s="81">
        <f t="shared" si="19"/>
        <v>0</v>
      </c>
      <c r="AE25" s="82">
        <f t="shared" si="20"/>
        <v>0</v>
      </c>
      <c r="AF25" s="83">
        <f t="shared" si="21"/>
        <v>0</v>
      </c>
      <c r="AG25" s="84">
        <f t="shared" si="22"/>
        <v>0</v>
      </c>
      <c r="AH25" s="78"/>
      <c r="AI25" s="79">
        <f t="shared" si="23"/>
        <v>0</v>
      </c>
      <c r="AJ25" s="80">
        <f t="shared" si="24"/>
        <v>0</v>
      </c>
      <c r="AK25" s="81">
        <f t="shared" si="25"/>
        <v>0</v>
      </c>
      <c r="AL25" s="82">
        <f t="shared" si="26"/>
        <v>0</v>
      </c>
      <c r="AM25" s="83">
        <f t="shared" si="27"/>
        <v>0</v>
      </c>
      <c r="AN25" s="84">
        <f t="shared" si="28"/>
        <v>0</v>
      </c>
      <c r="AO25" s="78"/>
      <c r="AP25" s="79">
        <f t="shared" si="29"/>
        <v>0</v>
      </c>
      <c r="AQ25" s="80">
        <f t="shared" si="30"/>
        <v>0</v>
      </c>
      <c r="AR25" s="81">
        <f t="shared" si="31"/>
        <v>0</v>
      </c>
      <c r="AS25" s="82">
        <f t="shared" si="32"/>
        <v>0</v>
      </c>
      <c r="AT25" s="83">
        <f t="shared" si="33"/>
        <v>0</v>
      </c>
      <c r="AU25" s="84">
        <f t="shared" si="34"/>
        <v>0</v>
      </c>
      <c r="AV25" s="78"/>
      <c r="AW25" s="79">
        <f t="shared" si="35"/>
        <v>0</v>
      </c>
      <c r="AX25" s="80">
        <f t="shared" si="36"/>
        <v>0</v>
      </c>
      <c r="AY25" s="81">
        <f t="shared" si="37"/>
        <v>0</v>
      </c>
      <c r="AZ25" s="82">
        <f t="shared" si="38"/>
        <v>0</v>
      </c>
      <c r="BA25" s="83">
        <f t="shared" si="39"/>
        <v>0</v>
      </c>
      <c r="BB25" s="84">
        <f t="shared" si="40"/>
        <v>0</v>
      </c>
      <c r="BC25" s="78"/>
      <c r="BD25" s="79">
        <f t="shared" si="41"/>
        <v>0</v>
      </c>
      <c r="BE25" s="80">
        <f t="shared" si="42"/>
        <v>0</v>
      </c>
      <c r="BF25" s="81">
        <f t="shared" si="43"/>
        <v>0</v>
      </c>
      <c r="BG25" s="82">
        <f t="shared" si="44"/>
        <v>0</v>
      </c>
      <c r="BH25" s="83">
        <f t="shared" si="45"/>
        <v>0</v>
      </c>
      <c r="BI25" s="84">
        <f t="shared" si="46"/>
        <v>0</v>
      </c>
      <c r="BJ25" s="78"/>
      <c r="BK25" s="79">
        <f t="shared" si="47"/>
        <v>0</v>
      </c>
      <c r="BL25" s="80">
        <f t="shared" si="48"/>
        <v>0</v>
      </c>
      <c r="BM25" s="81">
        <f t="shared" si="49"/>
        <v>0</v>
      </c>
      <c r="BN25" s="82">
        <f t="shared" si="50"/>
        <v>0</v>
      </c>
      <c r="BO25" s="83">
        <f t="shared" si="51"/>
        <v>0</v>
      </c>
      <c r="BP25" s="84">
        <f t="shared" si="52"/>
        <v>0</v>
      </c>
      <c r="BQ25" s="78"/>
      <c r="BR25" s="79">
        <f t="shared" si="53"/>
        <v>0</v>
      </c>
      <c r="BS25" s="80">
        <f t="shared" si="54"/>
        <v>0</v>
      </c>
      <c r="BT25" s="81">
        <f t="shared" si="55"/>
        <v>0</v>
      </c>
      <c r="BU25" s="82">
        <f t="shared" si="56"/>
        <v>0</v>
      </c>
      <c r="BV25" s="83">
        <f t="shared" si="57"/>
        <v>0</v>
      </c>
      <c r="BW25" s="84">
        <f t="shared" si="58"/>
        <v>0</v>
      </c>
      <c r="BX25" s="78"/>
      <c r="BY25" s="79">
        <f t="shared" si="59"/>
        <v>0</v>
      </c>
      <c r="BZ25" s="80">
        <f t="shared" si="60"/>
        <v>0</v>
      </c>
      <c r="CA25" s="81">
        <f t="shared" si="61"/>
        <v>0</v>
      </c>
      <c r="CB25" s="82">
        <f t="shared" si="62"/>
        <v>0</v>
      </c>
      <c r="CC25" s="83">
        <f t="shared" si="63"/>
        <v>0</v>
      </c>
      <c r="CD25" s="84">
        <f t="shared" si="64"/>
        <v>0</v>
      </c>
      <c r="CE25" s="78"/>
      <c r="CF25" s="79">
        <f t="shared" si="65"/>
        <v>0</v>
      </c>
      <c r="CG25" s="80">
        <f t="shared" si="66"/>
        <v>0</v>
      </c>
      <c r="CH25" s="81">
        <f t="shared" si="67"/>
        <v>0</v>
      </c>
      <c r="CI25" s="82">
        <f t="shared" si="68"/>
        <v>0</v>
      </c>
      <c r="CJ25" s="83">
        <f t="shared" si="69"/>
        <v>0</v>
      </c>
      <c r="CK25" s="84">
        <f t="shared" si="70"/>
        <v>0</v>
      </c>
      <c r="CL25" s="78"/>
      <c r="CM25" s="79">
        <f t="shared" si="71"/>
        <v>0</v>
      </c>
      <c r="CN25" s="80">
        <f t="shared" si="72"/>
        <v>0</v>
      </c>
      <c r="CO25" s="81">
        <f t="shared" si="73"/>
        <v>0</v>
      </c>
      <c r="CP25" s="82">
        <f t="shared" si="74"/>
        <v>0</v>
      </c>
      <c r="CQ25" s="83">
        <f t="shared" si="75"/>
        <v>0</v>
      </c>
      <c r="CR25" s="84">
        <f t="shared" si="76"/>
        <v>0</v>
      </c>
      <c r="CS25" s="78"/>
      <c r="CT25" s="79">
        <f t="shared" si="77"/>
        <v>0</v>
      </c>
      <c r="CU25" s="80">
        <f t="shared" si="78"/>
        <v>0</v>
      </c>
      <c r="CV25" s="81">
        <f t="shared" si="79"/>
        <v>0</v>
      </c>
      <c r="CW25" s="82">
        <f t="shared" si="80"/>
        <v>0</v>
      </c>
      <c r="CX25" s="83">
        <f t="shared" si="81"/>
        <v>0</v>
      </c>
      <c r="CY25" s="84">
        <f t="shared" si="82"/>
        <v>0</v>
      </c>
      <c r="CZ25" s="78"/>
      <c r="DA25" s="79">
        <f t="shared" si="83"/>
        <v>0</v>
      </c>
      <c r="DB25" s="80">
        <f t="shared" si="84"/>
        <v>0</v>
      </c>
      <c r="DC25" s="81">
        <f t="shared" si="85"/>
        <v>0</v>
      </c>
      <c r="DD25" s="82">
        <f t="shared" si="86"/>
        <v>0</v>
      </c>
      <c r="DE25" s="83">
        <f t="shared" si="87"/>
        <v>0</v>
      </c>
      <c r="DF25" s="84">
        <f t="shared" si="88"/>
        <v>0</v>
      </c>
      <c r="DG25" s="78"/>
      <c r="DH25" s="79">
        <f t="shared" si="89"/>
        <v>0</v>
      </c>
      <c r="DI25" s="80">
        <f t="shared" si="90"/>
        <v>0</v>
      </c>
      <c r="DJ25" s="81">
        <f t="shared" si="91"/>
        <v>0</v>
      </c>
      <c r="DK25" s="82">
        <f t="shared" si="92"/>
        <v>0</v>
      </c>
      <c r="DL25" s="83">
        <f t="shared" si="93"/>
        <v>0</v>
      </c>
      <c r="DM25" s="84">
        <f t="shared" si="94"/>
        <v>0</v>
      </c>
      <c r="DN25" s="78"/>
      <c r="DO25" s="79">
        <f t="shared" si="95"/>
        <v>0</v>
      </c>
      <c r="DP25" s="80">
        <f t="shared" si="96"/>
        <v>0</v>
      </c>
      <c r="DQ25" s="81">
        <f t="shared" si="97"/>
        <v>0</v>
      </c>
      <c r="DR25" s="82">
        <f t="shared" si="98"/>
        <v>0</v>
      </c>
      <c r="DS25" s="83">
        <f t="shared" si="99"/>
        <v>0</v>
      </c>
      <c r="DT25" s="84">
        <f t="shared" si="100"/>
        <v>0</v>
      </c>
      <c r="DU25" s="78"/>
      <c r="DV25" s="79">
        <f t="shared" si="101"/>
        <v>0</v>
      </c>
      <c r="DW25" s="80">
        <f t="shared" si="102"/>
        <v>0</v>
      </c>
      <c r="DX25" s="81">
        <f t="shared" si="103"/>
        <v>0</v>
      </c>
      <c r="DY25" s="82">
        <f t="shared" si="104"/>
        <v>0</v>
      </c>
      <c r="DZ25" s="83">
        <f t="shared" si="105"/>
        <v>0</v>
      </c>
      <c r="EA25" s="84">
        <f t="shared" si="106"/>
        <v>0</v>
      </c>
      <c r="EB25" s="78"/>
      <c r="EC25" s="79">
        <f t="shared" si="107"/>
        <v>0</v>
      </c>
      <c r="ED25" s="80">
        <f t="shared" si="108"/>
        <v>0</v>
      </c>
      <c r="EE25" s="81">
        <f t="shared" si="109"/>
        <v>0</v>
      </c>
      <c r="EF25" s="82">
        <f t="shared" si="110"/>
        <v>0</v>
      </c>
      <c r="EG25" s="83">
        <f t="shared" si="111"/>
        <v>0</v>
      </c>
      <c r="EH25" s="84"/>
      <c r="EI25" s="78"/>
      <c r="EJ25" s="79">
        <f t="shared" si="112"/>
        <v>0</v>
      </c>
      <c r="EK25" s="80">
        <f t="shared" si="113"/>
        <v>0</v>
      </c>
      <c r="EL25" s="81">
        <f t="shared" si="114"/>
        <v>0</v>
      </c>
      <c r="EM25" s="62">
        <f t="shared" si="115"/>
        <v>0</v>
      </c>
      <c r="EN25" s="63">
        <f t="shared" si="116"/>
        <v>0</v>
      </c>
      <c r="EO25" s="64">
        <f t="shared" si="117"/>
        <v>0</v>
      </c>
      <c r="EP25" s="85"/>
      <c r="EQ25" s="86">
        <f t="shared" si="118"/>
        <v>0</v>
      </c>
      <c r="ER25" s="87">
        <f t="shared" si="119"/>
        <v>0</v>
      </c>
      <c r="ES25" s="88">
        <f t="shared" si="120"/>
        <v>0</v>
      </c>
      <c r="ET25" s="89">
        <f t="shared" si="121"/>
        <v>0</v>
      </c>
      <c r="EU25" s="87">
        <f t="shared" si="122"/>
        <v>0</v>
      </c>
      <c r="EV25" s="87">
        <f t="shared" si="123"/>
        <v>0</v>
      </c>
      <c r="EW25" s="90">
        <f t="shared" si="124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0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B26"/>
  <sheetViews>
    <sheetView showZeros="0" rightToLeft="1" view="pageBreakPreview" topLeftCell="D5" zoomScale="35" zoomScaleNormal="50" zoomScaleSheetLayoutView="35" workbookViewId="0">
      <pane xSplit="4080" ySplit="5475" topLeftCell="F6" activePane="bottomRight"/>
      <selection activeCell="D1" sqref="D1"/>
      <selection pane="topRight" activeCell="F1" sqref="F1"/>
      <selection pane="bottomLeft" activeCell="D6" sqref="D6"/>
      <selection pane="bottomRight" activeCell="BM10" sqref="BM10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91" customWidth="1"/>
    <col min="4" max="4" width="80.5703125" style="91" customWidth="1"/>
    <col min="5" max="5" width="25.85546875" style="91" customWidth="1"/>
    <col min="6" max="6" width="10.42578125" style="91" customWidth="1"/>
    <col min="7" max="8" width="5.5703125" style="91" hidden="1" customWidth="1"/>
    <col min="9" max="9" width="10.42578125" style="91" customWidth="1"/>
    <col min="10" max="11" width="5.5703125" style="91" hidden="1" customWidth="1"/>
    <col min="12" max="13" width="10.42578125" style="91" customWidth="1"/>
    <col min="14" max="15" width="5.5703125" style="91" hidden="1" customWidth="1"/>
    <col min="16" max="16" width="10.42578125" style="91" customWidth="1"/>
    <col min="17" max="18" width="5.5703125" style="91" hidden="1" customWidth="1"/>
    <col min="19" max="20" width="10.42578125" style="91" customWidth="1"/>
    <col min="21" max="22" width="5.5703125" style="91" hidden="1" customWidth="1"/>
    <col min="23" max="23" width="10.42578125" style="91" customWidth="1"/>
    <col min="24" max="25" width="5.5703125" style="91" hidden="1" customWidth="1"/>
    <col min="26" max="27" width="10.42578125" style="91" customWidth="1"/>
    <col min="28" max="29" width="5.5703125" style="91" hidden="1" customWidth="1"/>
    <col min="30" max="30" width="10.42578125" style="91" customWidth="1"/>
    <col min="31" max="32" width="5.5703125" style="91" hidden="1" customWidth="1"/>
    <col min="33" max="34" width="10.42578125" style="91" customWidth="1"/>
    <col min="35" max="36" width="5.5703125" style="91" hidden="1" customWidth="1"/>
    <col min="37" max="37" width="10.42578125" style="91" customWidth="1"/>
    <col min="38" max="39" width="5.5703125" style="91" hidden="1" customWidth="1"/>
    <col min="40" max="41" width="10.42578125" style="91" customWidth="1"/>
    <col min="42" max="43" width="5.5703125" style="91" hidden="1" customWidth="1"/>
    <col min="44" max="44" width="10.42578125" style="91" customWidth="1"/>
    <col min="45" max="46" width="5.5703125" style="91" hidden="1" customWidth="1"/>
    <col min="47" max="48" width="10.42578125" style="91" customWidth="1"/>
    <col min="49" max="50" width="5.5703125" style="91" hidden="1" customWidth="1"/>
    <col min="51" max="51" width="10.42578125" style="91" customWidth="1"/>
    <col min="52" max="53" width="5.5703125" style="91" hidden="1" customWidth="1"/>
    <col min="54" max="55" width="10.42578125" style="91" customWidth="1"/>
    <col min="56" max="57" width="5.5703125" style="91" hidden="1" customWidth="1"/>
    <col min="58" max="58" width="10.42578125" style="91" customWidth="1"/>
    <col min="59" max="60" width="5.5703125" style="91" hidden="1" customWidth="1"/>
    <col min="61" max="62" width="10.42578125" style="91" customWidth="1"/>
    <col min="63" max="63" width="5.5703125" style="91" hidden="1" customWidth="1"/>
    <col min="64" max="64" width="0.42578125" style="91" customWidth="1"/>
    <col min="65" max="65" width="10.42578125" style="91" customWidth="1"/>
    <col min="66" max="67" width="5.5703125" style="91" hidden="1" customWidth="1"/>
    <col min="68" max="68" width="10.42578125" style="9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0.5703125" style="92" customWidth="1"/>
    <col min="148" max="149" width="5.5703125" style="92" hidden="1" customWidth="1"/>
    <col min="150" max="150" width="20.5703125" style="92" customWidth="1"/>
    <col min="151" max="152" width="5.5703125" style="92" hidden="1" customWidth="1"/>
    <col min="153" max="153" width="20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14" t="s">
        <v>0</v>
      </c>
      <c r="B2" s="462" t="s">
        <v>1</v>
      </c>
      <c r="C2" s="465" t="s">
        <v>2</v>
      </c>
      <c r="D2" s="103" t="s">
        <v>3</v>
      </c>
      <c r="E2" s="468" t="s">
        <v>4</v>
      </c>
      <c r="F2" s="471">
        <v>1206702</v>
      </c>
      <c r="G2" s="472"/>
      <c r="H2" s="472"/>
      <c r="I2" s="472"/>
      <c r="J2" s="472"/>
      <c r="K2" s="472"/>
      <c r="L2" s="473"/>
      <c r="M2" s="471">
        <v>1201703</v>
      </c>
      <c r="N2" s="472"/>
      <c r="O2" s="472"/>
      <c r="P2" s="472"/>
      <c r="Q2" s="472"/>
      <c r="R2" s="472"/>
      <c r="S2" s="473"/>
      <c r="T2" s="471">
        <v>1201704</v>
      </c>
      <c r="U2" s="472"/>
      <c r="V2" s="472"/>
      <c r="W2" s="472"/>
      <c r="X2" s="472"/>
      <c r="Y2" s="472"/>
      <c r="Z2" s="473"/>
      <c r="AA2" s="471">
        <v>1201705</v>
      </c>
      <c r="AB2" s="472"/>
      <c r="AC2" s="472"/>
      <c r="AD2" s="472"/>
      <c r="AE2" s="472"/>
      <c r="AF2" s="472"/>
      <c r="AG2" s="473"/>
      <c r="AH2" s="471">
        <v>1201706</v>
      </c>
      <c r="AI2" s="472"/>
      <c r="AJ2" s="472"/>
      <c r="AK2" s="472"/>
      <c r="AL2" s="472"/>
      <c r="AM2" s="472"/>
      <c r="AN2" s="473"/>
      <c r="AO2" s="471">
        <v>1201751</v>
      </c>
      <c r="AP2" s="472"/>
      <c r="AQ2" s="472"/>
      <c r="AR2" s="472"/>
      <c r="AS2" s="472"/>
      <c r="AT2" s="472"/>
      <c r="AU2" s="473"/>
      <c r="AV2" s="471">
        <v>1201752</v>
      </c>
      <c r="AW2" s="472"/>
      <c r="AX2" s="472"/>
      <c r="AY2" s="472"/>
      <c r="AZ2" s="472"/>
      <c r="BA2" s="472"/>
      <c r="BB2" s="473"/>
      <c r="BC2" s="471">
        <v>1201755</v>
      </c>
      <c r="BD2" s="472"/>
      <c r="BE2" s="472"/>
      <c r="BF2" s="472"/>
      <c r="BG2" s="472"/>
      <c r="BH2" s="472"/>
      <c r="BI2" s="473"/>
      <c r="BJ2" s="471">
        <v>1204755</v>
      </c>
      <c r="BK2" s="472"/>
      <c r="BL2" s="472"/>
      <c r="BM2" s="472"/>
      <c r="BN2" s="472"/>
      <c r="BO2" s="472"/>
      <c r="BP2" s="473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75.5" customHeight="1" thickTop="1" thickBot="1">
      <c r="A3" s="415"/>
      <c r="B3" s="463"/>
      <c r="C3" s="466"/>
      <c r="D3" s="455" t="s">
        <v>6</v>
      </c>
      <c r="E3" s="469"/>
      <c r="F3" s="429" t="s">
        <v>379</v>
      </c>
      <c r="G3" s="430"/>
      <c r="H3" s="430"/>
      <c r="I3" s="430"/>
      <c r="J3" s="430"/>
      <c r="K3" s="430"/>
      <c r="L3" s="431"/>
      <c r="M3" s="429" t="s">
        <v>380</v>
      </c>
      <c r="N3" s="430"/>
      <c r="O3" s="430"/>
      <c r="P3" s="430"/>
      <c r="Q3" s="430"/>
      <c r="R3" s="430"/>
      <c r="S3" s="431"/>
      <c r="T3" s="429" t="s">
        <v>381</v>
      </c>
      <c r="U3" s="430"/>
      <c r="V3" s="430"/>
      <c r="W3" s="430"/>
      <c r="X3" s="430"/>
      <c r="Y3" s="430"/>
      <c r="Z3" s="431"/>
      <c r="AA3" s="429" t="s">
        <v>382</v>
      </c>
      <c r="AB3" s="430"/>
      <c r="AC3" s="430"/>
      <c r="AD3" s="430"/>
      <c r="AE3" s="430"/>
      <c r="AF3" s="430"/>
      <c r="AG3" s="431"/>
      <c r="AH3" s="429" t="s">
        <v>383</v>
      </c>
      <c r="AI3" s="430"/>
      <c r="AJ3" s="430"/>
      <c r="AK3" s="430"/>
      <c r="AL3" s="430"/>
      <c r="AM3" s="430"/>
      <c r="AN3" s="431"/>
      <c r="AO3" s="429" t="s">
        <v>391</v>
      </c>
      <c r="AP3" s="430"/>
      <c r="AQ3" s="430"/>
      <c r="AR3" s="430"/>
      <c r="AS3" s="430"/>
      <c r="AT3" s="430"/>
      <c r="AU3" s="431"/>
      <c r="AV3" s="429" t="s">
        <v>384</v>
      </c>
      <c r="AW3" s="430"/>
      <c r="AX3" s="430"/>
      <c r="AY3" s="430"/>
      <c r="AZ3" s="430"/>
      <c r="BA3" s="430"/>
      <c r="BB3" s="431"/>
      <c r="BC3" s="429" t="s">
        <v>387</v>
      </c>
      <c r="BD3" s="430"/>
      <c r="BE3" s="430"/>
      <c r="BF3" s="430"/>
      <c r="BG3" s="430"/>
      <c r="BH3" s="430"/>
      <c r="BI3" s="431"/>
      <c r="BJ3" s="429" t="s">
        <v>390</v>
      </c>
      <c r="BK3" s="430"/>
      <c r="BL3" s="430"/>
      <c r="BM3" s="430"/>
      <c r="BN3" s="430"/>
      <c r="BO3" s="430"/>
      <c r="BP3" s="431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15"/>
      <c r="B4" s="463"/>
      <c r="C4" s="466"/>
      <c r="D4" s="455"/>
      <c r="E4" s="469"/>
      <c r="F4" s="104" t="s">
        <v>7</v>
      </c>
      <c r="G4" s="94"/>
      <c r="H4" s="95"/>
      <c r="I4" s="451" t="s">
        <v>8</v>
      </c>
      <c r="J4" s="105"/>
      <c r="K4" s="106"/>
      <c r="L4" s="453" t="s">
        <v>9</v>
      </c>
      <c r="M4" s="107" t="s">
        <v>7</v>
      </c>
      <c r="N4" s="14"/>
      <c r="O4" s="14"/>
      <c r="P4" s="451" t="s">
        <v>8</v>
      </c>
      <c r="Q4" s="108"/>
      <c r="R4" s="108"/>
      <c r="S4" s="453" t="s">
        <v>9</v>
      </c>
      <c r="T4" s="107" t="s">
        <v>7</v>
      </c>
      <c r="U4" s="14"/>
      <c r="V4" s="14"/>
      <c r="W4" s="451" t="s">
        <v>8</v>
      </c>
      <c r="X4" s="108"/>
      <c r="Y4" s="108"/>
      <c r="Z4" s="453" t="s">
        <v>9</v>
      </c>
      <c r="AA4" s="107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07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07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07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07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07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45" t="s">
        <v>10</v>
      </c>
      <c r="ER4" s="109"/>
      <c r="ES4" s="109"/>
      <c r="ET4" s="447" t="s">
        <v>11</v>
      </c>
      <c r="EU4" s="109"/>
      <c r="EV4" s="109"/>
      <c r="EW4" s="449" t="s">
        <v>12</v>
      </c>
      <c r="EX4" s="401"/>
      <c r="EY4" s="404"/>
      <c r="EZ4" s="385"/>
      <c r="FA4" s="388"/>
    </row>
    <row r="5" spans="1:158" ht="80.099999999999994" customHeight="1" thickTop="1" thickBot="1">
      <c r="A5" s="416"/>
      <c r="B5" s="464"/>
      <c r="C5" s="467"/>
      <c r="D5" s="110" t="s">
        <v>13</v>
      </c>
      <c r="E5" s="470"/>
      <c r="F5" s="20">
        <v>100</v>
      </c>
      <c r="G5" s="99"/>
      <c r="H5" s="100"/>
      <c r="I5" s="452"/>
      <c r="J5" s="111"/>
      <c r="K5" s="112"/>
      <c r="L5" s="454"/>
      <c r="M5" s="20">
        <v>100</v>
      </c>
      <c r="N5" s="28"/>
      <c r="O5" s="28"/>
      <c r="P5" s="452"/>
      <c r="Q5" s="113"/>
      <c r="R5" s="113"/>
      <c r="S5" s="454"/>
      <c r="T5" s="20">
        <v>100</v>
      </c>
      <c r="U5" s="28"/>
      <c r="V5" s="28"/>
      <c r="W5" s="452"/>
      <c r="X5" s="113"/>
      <c r="Y5" s="113"/>
      <c r="Z5" s="454"/>
      <c r="AA5" s="20">
        <v>100</v>
      </c>
      <c r="AB5" s="28"/>
      <c r="AC5" s="28"/>
      <c r="AD5" s="452"/>
      <c r="AE5" s="113"/>
      <c r="AF5" s="113"/>
      <c r="AG5" s="454"/>
      <c r="AH5" s="20">
        <v>100</v>
      </c>
      <c r="AI5" s="28"/>
      <c r="AJ5" s="28"/>
      <c r="AK5" s="452"/>
      <c r="AL5" s="113"/>
      <c r="AM5" s="113"/>
      <c r="AN5" s="454"/>
      <c r="AO5" s="20">
        <v>100</v>
      </c>
      <c r="AP5" s="28"/>
      <c r="AQ5" s="28"/>
      <c r="AR5" s="452"/>
      <c r="AS5" s="113"/>
      <c r="AT5" s="113"/>
      <c r="AU5" s="454"/>
      <c r="AV5" s="20">
        <v>100</v>
      </c>
      <c r="AW5" s="28"/>
      <c r="AX5" s="28"/>
      <c r="AY5" s="452"/>
      <c r="AZ5" s="113"/>
      <c r="BA5" s="113"/>
      <c r="BB5" s="454"/>
      <c r="BC5" s="20">
        <v>100</v>
      </c>
      <c r="BD5" s="28"/>
      <c r="BE5" s="28"/>
      <c r="BF5" s="452"/>
      <c r="BG5" s="113"/>
      <c r="BH5" s="113"/>
      <c r="BI5" s="454"/>
      <c r="BJ5" s="20">
        <v>100</v>
      </c>
      <c r="BK5" s="28"/>
      <c r="BL5" s="28"/>
      <c r="BM5" s="452"/>
      <c r="BN5" s="113"/>
      <c r="BO5" s="113"/>
      <c r="BP5" s="454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46"/>
      <c r="ER5" s="114"/>
      <c r="ES5" s="114"/>
      <c r="ET5" s="448"/>
      <c r="EU5" s="114"/>
      <c r="EV5" s="114"/>
      <c r="EW5" s="450"/>
      <c r="EX5" s="402"/>
      <c r="EY5" s="405"/>
      <c r="EZ5" s="386"/>
      <c r="FA5" s="389"/>
    </row>
    <row r="6" spans="1:158" ht="50.1" customHeight="1" thickTop="1">
      <c r="A6" s="33">
        <v>29</v>
      </c>
      <c r="B6" s="155" t="s">
        <v>53</v>
      </c>
      <c r="C6" s="156">
        <v>17101058</v>
      </c>
      <c r="D6" s="157" t="s">
        <v>59</v>
      </c>
      <c r="E6" s="185" t="s">
        <v>21</v>
      </c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48">
        <v>93</v>
      </c>
      <c r="AI6" s="339">
        <f t="shared" ref="AI6:AI25" si="24">IF(AH6=0,0,IF(AH6&lt;40,0,IF(AH6&lt;50,1,IF(AH6&lt;55,1.333,IF(AH6&lt;60,1.666,IF(AH6&lt;65,2,IF(AH6&lt;70,2.333,IF(AH6&gt;=70,0))))))))</f>
        <v>0</v>
      </c>
      <c r="AJ6" s="339">
        <f t="shared" ref="AJ6:AJ25" si="25">IF(AH6=0,0,IF(AH6&lt;70,0,IF(AH6&lt;75,2.666,IF(AH6&lt;80,3,IF(AH6&lt;85,3.333,IF(AH6&lt;90,3.666,IF(AH6&lt;=100,4)))))))</f>
        <v>4</v>
      </c>
      <c r="AK6" s="340">
        <f t="shared" ref="AK6:AK25" si="26">IF(AI6=0,AJ6,AI6)</f>
        <v>4</v>
      </c>
      <c r="AL6" s="339">
        <f t="shared" ref="AL6:AL25" si="27">IF(AH6=0,0,IF(AH6&lt;40,"F",IF(AH6&lt;50,"D",IF(AH6&lt;55,"D+",IF(AH6&lt;60,"C-",IF(AH6&lt;65,"C",IF(AH6&lt;70,"C+",IF(AH6&gt;=70,0))))))))</f>
        <v>0</v>
      </c>
      <c r="AM6" s="339" t="str">
        <f t="shared" ref="AM6:AM25" si="28">IF(AH6=0,0,IF(AH6&lt;70,0,IF(AH6&lt;75,"B-",IF(AH6&lt;80,"B",IF(AH6&lt;85,"B+",IF(AH6&lt;90,"A-",IF(AH6&lt;=100,"A")))))))</f>
        <v>A</v>
      </c>
      <c r="AN6" s="349" t="str">
        <f t="shared" ref="AN6:AN25" si="29">IF(AL6=0,AM6,AL6)</f>
        <v>A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48">
        <v>67</v>
      </c>
      <c r="AW6" s="339">
        <f t="shared" ref="AW6:AW25" si="36">IF(AV6=0,0,IF(AV6&lt;40,0,IF(AV6&lt;50,1,IF(AV6&lt;55,1.333,IF(AV6&lt;60,1.666,IF(AV6&lt;65,2,IF(AV6&lt;70,2.333,IF(AV6&gt;=70,0))))))))</f>
        <v>2.3330000000000002</v>
      </c>
      <c r="AX6" s="339">
        <f t="shared" ref="AX6:AX25" si="37">IF(AV6=0,0,IF(AV6&lt;70,0,IF(AV6&lt;75,2.666,IF(AV6&lt;80,3,IF(AV6&lt;85,3.333,IF(AV6&lt;90,3.666,IF(AV6&lt;=100,4)))))))</f>
        <v>0</v>
      </c>
      <c r="AY6" s="340">
        <f t="shared" ref="AY6:AY25" si="38">IF(AW6=0,AX6,AW6)</f>
        <v>2.3330000000000002</v>
      </c>
      <c r="AZ6" s="339" t="str">
        <f t="shared" ref="AZ6:AZ25" si="39">IF(AV6=0,0,IF(AV6&lt;40,"F",IF(AV6&lt;50,"D",IF(AV6&lt;55,"D+",IF(AV6&lt;60,"C-",IF(AV6&lt;65,"C",IF(AV6&lt;70,"C+",IF(AV6&gt;=70,0))))))))</f>
        <v>C+</v>
      </c>
      <c r="BA6" s="339">
        <f t="shared" ref="BA6:BA25" si="40">IF(AV6=0,0,IF(AV6&lt;70,0,IF(AV6&lt;75,"B-",IF(AV6&lt;80,"B",IF(AV6&lt;85,"B+",IF(AV6&lt;90,"A-",IF(AV6&lt;=100,"A")))))))</f>
        <v>0</v>
      </c>
      <c r="BB6" s="349" t="str">
        <f t="shared" ref="BB6:BB25" si="41">IF(AZ6=0,BA6,AZ6)</f>
        <v>C+</v>
      </c>
      <c r="BC6" s="348">
        <v>76</v>
      </c>
      <c r="BD6" s="339">
        <f t="shared" ref="BD6:BD25" si="42">IF(BC6=0,0,IF(BC6&lt;40,0,IF(BC6&lt;50,1,IF(BC6&lt;55,1.333,IF(BC6&lt;60,1.666,IF(BC6&lt;65,2,IF(BC6&lt;70,2.333,IF(BC6&gt;=70,0))))))))</f>
        <v>0</v>
      </c>
      <c r="BE6" s="339">
        <f t="shared" ref="BE6:BE25" si="43">IF(BC6=0,0,IF(BC6&lt;70,0,IF(BC6&lt;75,2.666,IF(BC6&lt;80,3,IF(BC6&lt;85,3.333,IF(BC6&lt;90,3.666,IF(BC6&lt;=100,4)))))))</f>
        <v>3</v>
      </c>
      <c r="BF6" s="340">
        <f t="shared" ref="BF6:BF25" si="44">IF(BD6=0,BE6,BD6)</f>
        <v>3</v>
      </c>
      <c r="BG6" s="339">
        <f t="shared" ref="BG6:BG25" si="45">IF(BC6=0,0,IF(BC6&lt;40,"F",IF(BC6&lt;50,"D",IF(BC6&lt;55,"D+",IF(BC6&lt;60,"C-",IF(BC6&lt;65,"C",IF(BC6&lt;70,"C+",IF(BC6&gt;=70,0))))))))</f>
        <v>0</v>
      </c>
      <c r="BH6" s="339" t="str">
        <f t="shared" ref="BH6:BH25" si="46">IF(BC6=0,0,IF(BC6&lt;70,0,IF(BC6&lt;75,"B-",IF(BC6&lt;80,"B",IF(BC6&lt;85,"B+",IF(BC6&lt;90,"A-",IF(BC6&lt;=100,"A")))))))</f>
        <v>B</v>
      </c>
      <c r="BI6" s="349" t="str">
        <f t="shared" ref="BI6:BI25" si="47">IF(BG6=0,BH6,BG6)</f>
        <v>B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9.3330000000000002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27.999000000000002</v>
      </c>
      <c r="ET6" s="46">
        <f t="shared" ref="ET6:ET25" si="122">IF((ES6=0),0,(ROUND((ES6/ER6),3)))</f>
        <v>3.1110000000000002</v>
      </c>
      <c r="EU6" s="44">
        <f t="shared" ref="EU6:EU25" si="123">IF(ER6=0,0,IF(ET6&lt;=0,"F",IF(ET6&lt;1,"F",IF(ET6&lt;1.333,"D",IF(ET6&lt;1.666,"D+",IF(ET6&lt;2,"C-",IF(ET6&lt;2.333,"C",IF(ET6&gt;=2.333,0))))))))</f>
        <v>0</v>
      </c>
      <c r="EV6" s="44" t="str">
        <f t="shared" ref="EV6:EV25" si="124">IF(ER6=0,0,IF(ET6&lt;2.333,0,IF(ET6&lt;2.666,"C+",IF(ET6&lt;3,"B-",IF(ET6&lt;3.333,"B",IF(ET6&lt;3.666,"B+",IF(ET6&lt;4,"A-",IF(ET6=4,"A"))))))))</f>
        <v>B</v>
      </c>
      <c r="EW6" s="180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30</v>
      </c>
      <c r="B7" s="145" t="s">
        <v>53</v>
      </c>
      <c r="C7" s="146">
        <v>17101060</v>
      </c>
      <c r="D7" s="149" t="s">
        <v>60</v>
      </c>
      <c r="E7" s="150" t="s">
        <v>21</v>
      </c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350">
        <v>63</v>
      </c>
      <c r="N7" s="343">
        <f t="shared" si="6"/>
        <v>2</v>
      </c>
      <c r="O7" s="343">
        <f t="shared" si="7"/>
        <v>0</v>
      </c>
      <c r="P7" s="344">
        <f t="shared" si="8"/>
        <v>2</v>
      </c>
      <c r="Q7" s="343" t="str">
        <f t="shared" si="9"/>
        <v>C</v>
      </c>
      <c r="R7" s="343">
        <f t="shared" si="10"/>
        <v>0</v>
      </c>
      <c r="S7" s="351" t="str">
        <f t="shared" si="11"/>
        <v>C</v>
      </c>
      <c r="T7" s="350">
        <v>88</v>
      </c>
      <c r="U7" s="343">
        <f t="shared" si="12"/>
        <v>0</v>
      </c>
      <c r="V7" s="343">
        <f t="shared" si="13"/>
        <v>3.6659999999999999</v>
      </c>
      <c r="W7" s="344">
        <f t="shared" si="14"/>
        <v>3.6659999999999999</v>
      </c>
      <c r="X7" s="343">
        <f t="shared" si="15"/>
        <v>0</v>
      </c>
      <c r="Y7" s="343" t="str">
        <f t="shared" si="16"/>
        <v>A-</v>
      </c>
      <c r="Z7" s="351" t="str">
        <f t="shared" si="17"/>
        <v>A-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350">
        <v>76</v>
      </c>
      <c r="BD7" s="343">
        <f t="shared" si="42"/>
        <v>0</v>
      </c>
      <c r="BE7" s="343">
        <f t="shared" si="43"/>
        <v>3</v>
      </c>
      <c r="BF7" s="344">
        <f t="shared" si="44"/>
        <v>3</v>
      </c>
      <c r="BG7" s="343">
        <f t="shared" si="45"/>
        <v>0</v>
      </c>
      <c r="BH7" s="343" t="str">
        <f t="shared" si="46"/>
        <v>B</v>
      </c>
      <c r="BI7" s="351" t="str">
        <f t="shared" si="47"/>
        <v>B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8.6660000000000004</v>
      </c>
      <c r="ER7" s="47">
        <f t="shared" si="120"/>
        <v>9</v>
      </c>
      <c r="ES7" s="67">
        <f t="shared" si="121"/>
        <v>25.997999999999998</v>
      </c>
      <c r="ET7" s="68">
        <f t="shared" si="122"/>
        <v>2.8889999999999998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53">
        <v>31</v>
      </c>
      <c r="B8" s="145" t="s">
        <v>53</v>
      </c>
      <c r="C8" s="146">
        <v>17101061</v>
      </c>
      <c r="D8" s="149" t="s">
        <v>61</v>
      </c>
      <c r="E8" s="150" t="s">
        <v>21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350">
        <v>73</v>
      </c>
      <c r="AI8" s="343">
        <f t="shared" si="24"/>
        <v>0</v>
      </c>
      <c r="AJ8" s="343">
        <f t="shared" si="25"/>
        <v>2.6659999999999999</v>
      </c>
      <c r="AK8" s="344">
        <f t="shared" si="26"/>
        <v>2.6659999999999999</v>
      </c>
      <c r="AL8" s="343">
        <f t="shared" si="27"/>
        <v>0</v>
      </c>
      <c r="AM8" s="343" t="str">
        <f t="shared" si="28"/>
        <v>B-</v>
      </c>
      <c r="AN8" s="351" t="str">
        <f t="shared" si="29"/>
        <v>B-</v>
      </c>
      <c r="AO8" s="350">
        <v>82</v>
      </c>
      <c r="AP8" s="343">
        <f t="shared" si="30"/>
        <v>0</v>
      </c>
      <c r="AQ8" s="343">
        <f t="shared" si="31"/>
        <v>3.3330000000000002</v>
      </c>
      <c r="AR8" s="344">
        <f t="shared" si="32"/>
        <v>3.3330000000000002</v>
      </c>
      <c r="AS8" s="343">
        <f t="shared" si="33"/>
        <v>0</v>
      </c>
      <c r="AT8" s="343" t="str">
        <f t="shared" si="34"/>
        <v>B+</v>
      </c>
      <c r="AU8" s="351" t="str">
        <f t="shared" si="35"/>
        <v>B+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350">
        <v>79</v>
      </c>
      <c r="BD8" s="343">
        <f t="shared" si="42"/>
        <v>0</v>
      </c>
      <c r="BE8" s="343">
        <f t="shared" si="43"/>
        <v>3</v>
      </c>
      <c r="BF8" s="344">
        <f t="shared" si="44"/>
        <v>3</v>
      </c>
      <c r="BG8" s="343">
        <f t="shared" si="45"/>
        <v>0</v>
      </c>
      <c r="BH8" s="343" t="str">
        <f t="shared" si="46"/>
        <v>B</v>
      </c>
      <c r="BI8" s="351" t="str">
        <f t="shared" si="47"/>
        <v>B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8.9990000000000006</v>
      </c>
      <c r="ER8" s="47">
        <f t="shared" si="120"/>
        <v>9</v>
      </c>
      <c r="ES8" s="67">
        <f t="shared" si="121"/>
        <v>26.997</v>
      </c>
      <c r="ET8" s="68">
        <f t="shared" si="122"/>
        <v>3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53">
        <v>32</v>
      </c>
      <c r="B9" s="145" t="s">
        <v>53</v>
      </c>
      <c r="C9" s="146">
        <v>17101062</v>
      </c>
      <c r="D9" s="149" t="s">
        <v>62</v>
      </c>
      <c r="E9" s="150" t="s">
        <v>19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350">
        <v>62</v>
      </c>
      <c r="N9" s="343">
        <f t="shared" si="6"/>
        <v>2</v>
      </c>
      <c r="O9" s="343">
        <f t="shared" si="7"/>
        <v>0</v>
      </c>
      <c r="P9" s="344">
        <f t="shared" si="8"/>
        <v>2</v>
      </c>
      <c r="Q9" s="343" t="str">
        <f t="shared" si="9"/>
        <v>C</v>
      </c>
      <c r="R9" s="343">
        <f t="shared" si="10"/>
        <v>0</v>
      </c>
      <c r="S9" s="351" t="str">
        <f t="shared" si="11"/>
        <v>C</v>
      </c>
      <c r="T9" s="350">
        <v>68</v>
      </c>
      <c r="U9" s="343">
        <f t="shared" si="12"/>
        <v>2.3330000000000002</v>
      </c>
      <c r="V9" s="343">
        <f t="shared" si="13"/>
        <v>0</v>
      </c>
      <c r="W9" s="344">
        <f t="shared" si="14"/>
        <v>2.3330000000000002</v>
      </c>
      <c r="X9" s="343" t="str">
        <f t="shared" si="15"/>
        <v>C+</v>
      </c>
      <c r="Y9" s="343">
        <f t="shared" si="16"/>
        <v>0</v>
      </c>
      <c r="Z9" s="351" t="str">
        <f t="shared" si="17"/>
        <v>C+</v>
      </c>
      <c r="AA9" s="350">
        <v>65</v>
      </c>
      <c r="AB9" s="343">
        <f t="shared" si="18"/>
        <v>2.3330000000000002</v>
      </c>
      <c r="AC9" s="343">
        <f t="shared" si="19"/>
        <v>0</v>
      </c>
      <c r="AD9" s="344">
        <f t="shared" si="20"/>
        <v>2.3330000000000002</v>
      </c>
      <c r="AE9" s="343" t="str">
        <f t="shared" si="21"/>
        <v>C+</v>
      </c>
      <c r="AF9" s="343">
        <f t="shared" si="22"/>
        <v>0</v>
      </c>
      <c r="AG9" s="351" t="str">
        <f t="shared" si="23"/>
        <v>C+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350">
        <v>78</v>
      </c>
      <c r="AW9" s="343">
        <f t="shared" si="36"/>
        <v>0</v>
      </c>
      <c r="AX9" s="343">
        <f t="shared" si="37"/>
        <v>3</v>
      </c>
      <c r="AY9" s="344">
        <f t="shared" si="38"/>
        <v>3</v>
      </c>
      <c r="AZ9" s="343">
        <f t="shared" si="39"/>
        <v>0</v>
      </c>
      <c r="BA9" s="343" t="str">
        <f t="shared" si="40"/>
        <v>B</v>
      </c>
      <c r="BB9" s="351" t="str">
        <f t="shared" si="41"/>
        <v>B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9.6660000000000004</v>
      </c>
      <c r="ER9" s="47">
        <f t="shared" si="120"/>
        <v>12</v>
      </c>
      <c r="ES9" s="67">
        <f t="shared" si="121"/>
        <v>28.998000000000001</v>
      </c>
      <c r="ET9" s="68">
        <f t="shared" si="122"/>
        <v>2.4169999999999998</v>
      </c>
      <c r="EU9" s="47">
        <f t="shared" si="123"/>
        <v>0</v>
      </c>
      <c r="EV9" s="47" t="str">
        <f t="shared" si="124"/>
        <v>C+</v>
      </c>
      <c r="EW9" s="48" t="str">
        <f t="shared" si="125"/>
        <v>C+</v>
      </c>
      <c r="EX9" s="69"/>
      <c r="EY9" s="70"/>
      <c r="EZ9" s="71"/>
      <c r="FA9" s="52"/>
    </row>
    <row r="10" spans="1:158" ht="50.1" customHeight="1">
      <c r="A10" s="53">
        <v>33</v>
      </c>
      <c r="B10" s="145" t="s">
        <v>53</v>
      </c>
      <c r="C10" s="146">
        <v>17101064</v>
      </c>
      <c r="D10" s="149" t="s">
        <v>63</v>
      </c>
      <c r="E10" s="150" t="s">
        <v>64</v>
      </c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350">
        <v>76</v>
      </c>
      <c r="AW10" s="343">
        <f t="shared" si="36"/>
        <v>0</v>
      </c>
      <c r="AX10" s="343">
        <f t="shared" si="37"/>
        <v>3</v>
      </c>
      <c r="AY10" s="344">
        <f t="shared" si="38"/>
        <v>3</v>
      </c>
      <c r="AZ10" s="343">
        <f t="shared" si="39"/>
        <v>0</v>
      </c>
      <c r="BA10" s="343" t="str">
        <f t="shared" si="40"/>
        <v>B</v>
      </c>
      <c r="BB10" s="351" t="str">
        <f t="shared" si="41"/>
        <v>B</v>
      </c>
      <c r="BC10" s="350">
        <v>78</v>
      </c>
      <c r="BD10" s="343">
        <f t="shared" si="42"/>
        <v>0</v>
      </c>
      <c r="BE10" s="343">
        <f t="shared" si="43"/>
        <v>3</v>
      </c>
      <c r="BF10" s="344">
        <f t="shared" si="44"/>
        <v>3</v>
      </c>
      <c r="BG10" s="343">
        <f t="shared" si="45"/>
        <v>0</v>
      </c>
      <c r="BH10" s="343" t="str">
        <f t="shared" si="46"/>
        <v>B</v>
      </c>
      <c r="BI10" s="351" t="str">
        <f t="shared" si="47"/>
        <v>B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6</v>
      </c>
      <c r="ER10" s="47">
        <f t="shared" si="120"/>
        <v>6</v>
      </c>
      <c r="ES10" s="67">
        <f t="shared" si="121"/>
        <v>18</v>
      </c>
      <c r="ET10" s="68">
        <f t="shared" si="122"/>
        <v>3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53">
        <v>34</v>
      </c>
      <c r="B11" s="145" t="s">
        <v>53</v>
      </c>
      <c r="C11" s="146">
        <v>17101065</v>
      </c>
      <c r="D11" s="149" t="s">
        <v>65</v>
      </c>
      <c r="E11" s="150" t="s">
        <v>17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350">
        <v>45</v>
      </c>
      <c r="N11" s="343">
        <f t="shared" si="6"/>
        <v>1</v>
      </c>
      <c r="O11" s="343">
        <f t="shared" si="7"/>
        <v>0</v>
      </c>
      <c r="P11" s="344">
        <f t="shared" si="8"/>
        <v>1</v>
      </c>
      <c r="Q11" s="343" t="str">
        <f t="shared" si="9"/>
        <v>D</v>
      </c>
      <c r="R11" s="343">
        <f t="shared" si="10"/>
        <v>0</v>
      </c>
      <c r="S11" s="351" t="str">
        <f t="shared" si="11"/>
        <v>D</v>
      </c>
      <c r="T11" s="350">
        <v>70</v>
      </c>
      <c r="U11" s="343">
        <f t="shared" si="12"/>
        <v>0</v>
      </c>
      <c r="V11" s="343">
        <f t="shared" si="13"/>
        <v>2.6659999999999999</v>
      </c>
      <c r="W11" s="344">
        <f t="shared" si="14"/>
        <v>2.6659999999999999</v>
      </c>
      <c r="X11" s="343">
        <f t="shared" si="15"/>
        <v>0</v>
      </c>
      <c r="Y11" s="343" t="str">
        <f t="shared" si="16"/>
        <v>B-</v>
      </c>
      <c r="Z11" s="351" t="str">
        <f t="shared" si="17"/>
        <v>B-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50">
        <v>65</v>
      </c>
      <c r="AI11" s="343">
        <f t="shared" si="24"/>
        <v>2.3330000000000002</v>
      </c>
      <c r="AJ11" s="343">
        <f t="shared" si="25"/>
        <v>0</v>
      </c>
      <c r="AK11" s="344">
        <f t="shared" si="26"/>
        <v>2.3330000000000002</v>
      </c>
      <c r="AL11" s="343" t="str">
        <f t="shared" si="27"/>
        <v>C+</v>
      </c>
      <c r="AM11" s="343">
        <f t="shared" si="28"/>
        <v>0</v>
      </c>
      <c r="AN11" s="351" t="str">
        <f t="shared" si="29"/>
        <v>C+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350">
        <v>82</v>
      </c>
      <c r="BD11" s="343">
        <f t="shared" si="42"/>
        <v>0</v>
      </c>
      <c r="BE11" s="343">
        <f t="shared" si="43"/>
        <v>3.3330000000000002</v>
      </c>
      <c r="BF11" s="344">
        <f t="shared" si="44"/>
        <v>3.3330000000000002</v>
      </c>
      <c r="BG11" s="343">
        <f t="shared" si="45"/>
        <v>0</v>
      </c>
      <c r="BH11" s="343" t="str">
        <f t="shared" si="46"/>
        <v>B+</v>
      </c>
      <c r="BI11" s="351" t="str">
        <f t="shared" si="47"/>
        <v>B+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9.3320000000000007</v>
      </c>
      <c r="ER11" s="47">
        <f t="shared" si="120"/>
        <v>12</v>
      </c>
      <c r="ES11" s="67">
        <f t="shared" si="121"/>
        <v>27.996000000000002</v>
      </c>
      <c r="ET11" s="68">
        <f t="shared" si="122"/>
        <v>2.3330000000000002</v>
      </c>
      <c r="EU11" s="47">
        <f t="shared" si="123"/>
        <v>0</v>
      </c>
      <c r="EV11" s="47" t="str">
        <f t="shared" si="124"/>
        <v>C+</v>
      </c>
      <c r="EW11" s="48" t="str">
        <f t="shared" si="125"/>
        <v>C+</v>
      </c>
      <c r="EX11" s="69"/>
      <c r="EY11" s="70"/>
      <c r="EZ11" s="71"/>
      <c r="FA11" s="52"/>
    </row>
    <row r="12" spans="1:158" ht="50.1" customHeight="1">
      <c r="A12" s="53">
        <v>35</v>
      </c>
      <c r="B12" s="145" t="s">
        <v>53</v>
      </c>
      <c r="C12" s="146">
        <v>17101066</v>
      </c>
      <c r="D12" s="149" t="s">
        <v>66</v>
      </c>
      <c r="E12" s="150" t="s">
        <v>17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350">
        <v>85</v>
      </c>
      <c r="N12" s="343">
        <f t="shared" si="6"/>
        <v>0</v>
      </c>
      <c r="O12" s="343">
        <f t="shared" si="7"/>
        <v>3.6659999999999999</v>
      </c>
      <c r="P12" s="344">
        <f t="shared" si="8"/>
        <v>3.6659999999999999</v>
      </c>
      <c r="Q12" s="343">
        <f t="shared" si="9"/>
        <v>0</v>
      </c>
      <c r="R12" s="343" t="str">
        <f t="shared" si="10"/>
        <v>A-</v>
      </c>
      <c r="S12" s="351" t="str">
        <f t="shared" si="11"/>
        <v>A-</v>
      </c>
      <c r="T12" s="350">
        <v>75</v>
      </c>
      <c r="U12" s="343">
        <f t="shared" si="12"/>
        <v>0</v>
      </c>
      <c r="V12" s="343">
        <f t="shared" si="13"/>
        <v>3</v>
      </c>
      <c r="W12" s="344">
        <f t="shared" si="14"/>
        <v>3</v>
      </c>
      <c r="X12" s="343">
        <f t="shared" si="15"/>
        <v>0</v>
      </c>
      <c r="Y12" s="343" t="str">
        <f t="shared" si="16"/>
        <v>B</v>
      </c>
      <c r="Z12" s="351" t="str">
        <f t="shared" si="17"/>
        <v>B</v>
      </c>
      <c r="AA12" s="350">
        <v>80</v>
      </c>
      <c r="AB12" s="343">
        <f t="shared" si="18"/>
        <v>0</v>
      </c>
      <c r="AC12" s="343">
        <f t="shared" si="19"/>
        <v>3.3330000000000002</v>
      </c>
      <c r="AD12" s="344">
        <f t="shared" si="20"/>
        <v>3.3330000000000002</v>
      </c>
      <c r="AE12" s="343">
        <f t="shared" si="21"/>
        <v>0</v>
      </c>
      <c r="AF12" s="343" t="str">
        <f t="shared" si="22"/>
        <v>B+</v>
      </c>
      <c r="AG12" s="351" t="str">
        <f t="shared" si="23"/>
        <v>B+</v>
      </c>
      <c r="AH12" s="350">
        <v>93</v>
      </c>
      <c r="AI12" s="343">
        <f t="shared" si="24"/>
        <v>0</v>
      </c>
      <c r="AJ12" s="343">
        <f t="shared" si="25"/>
        <v>4</v>
      </c>
      <c r="AK12" s="344">
        <f t="shared" si="26"/>
        <v>4</v>
      </c>
      <c r="AL12" s="343">
        <f t="shared" si="27"/>
        <v>0</v>
      </c>
      <c r="AM12" s="343" t="str">
        <f t="shared" si="28"/>
        <v>A</v>
      </c>
      <c r="AN12" s="351" t="str">
        <f t="shared" si="29"/>
        <v>A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350">
        <v>83</v>
      </c>
      <c r="BK12" s="343">
        <f t="shared" si="48"/>
        <v>0</v>
      </c>
      <c r="BL12" s="343">
        <f t="shared" si="49"/>
        <v>3.3330000000000002</v>
      </c>
      <c r="BM12" s="344">
        <f t="shared" si="50"/>
        <v>3.3330000000000002</v>
      </c>
      <c r="BN12" s="343">
        <f t="shared" si="51"/>
        <v>0</v>
      </c>
      <c r="BO12" s="343" t="str">
        <f t="shared" si="52"/>
        <v>B+</v>
      </c>
      <c r="BP12" s="351" t="str">
        <f t="shared" si="53"/>
        <v>B+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17.332000000000001</v>
      </c>
      <c r="ER12" s="47">
        <f t="shared" si="120"/>
        <v>15</v>
      </c>
      <c r="ES12" s="67">
        <f t="shared" si="121"/>
        <v>51.996000000000002</v>
      </c>
      <c r="ET12" s="68">
        <f t="shared" si="122"/>
        <v>3.4660000000000002</v>
      </c>
      <c r="EU12" s="47">
        <f t="shared" si="123"/>
        <v>0</v>
      </c>
      <c r="EV12" s="47" t="str">
        <f t="shared" si="124"/>
        <v>B+</v>
      </c>
      <c r="EW12" s="48" t="str">
        <f t="shared" si="125"/>
        <v>B+</v>
      </c>
      <c r="EX12" s="69"/>
      <c r="EY12" s="70"/>
      <c r="EZ12" s="71"/>
      <c r="FA12" s="52"/>
    </row>
    <row r="13" spans="1:158" ht="50.1" customHeight="1">
      <c r="A13" s="53">
        <v>36</v>
      </c>
      <c r="B13" s="145" t="s">
        <v>53</v>
      </c>
      <c r="C13" s="146">
        <v>17101067</v>
      </c>
      <c r="D13" s="149" t="s">
        <v>67</v>
      </c>
      <c r="E13" s="150" t="s">
        <v>17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50">
        <v>72</v>
      </c>
      <c r="AI13" s="343">
        <f t="shared" si="24"/>
        <v>0</v>
      </c>
      <c r="AJ13" s="343">
        <f t="shared" si="25"/>
        <v>2.6659999999999999</v>
      </c>
      <c r="AK13" s="344">
        <f t="shared" si="26"/>
        <v>2.6659999999999999</v>
      </c>
      <c r="AL13" s="343">
        <f t="shared" si="27"/>
        <v>0</v>
      </c>
      <c r="AM13" s="343" t="str">
        <f t="shared" si="28"/>
        <v>B-</v>
      </c>
      <c r="AN13" s="351" t="str">
        <f t="shared" si="29"/>
        <v>B-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350">
        <v>71</v>
      </c>
      <c r="AW13" s="343">
        <f t="shared" si="36"/>
        <v>0</v>
      </c>
      <c r="AX13" s="343">
        <f t="shared" si="37"/>
        <v>2.6659999999999999</v>
      </c>
      <c r="AY13" s="344">
        <f t="shared" si="38"/>
        <v>2.6659999999999999</v>
      </c>
      <c r="AZ13" s="343">
        <f t="shared" si="39"/>
        <v>0</v>
      </c>
      <c r="BA13" s="343" t="str">
        <f t="shared" si="40"/>
        <v>B-</v>
      </c>
      <c r="BB13" s="351" t="str">
        <f t="shared" si="41"/>
        <v>B-</v>
      </c>
      <c r="BC13" s="350">
        <v>80</v>
      </c>
      <c r="BD13" s="343">
        <f t="shared" si="42"/>
        <v>0</v>
      </c>
      <c r="BE13" s="343">
        <f t="shared" si="43"/>
        <v>3.3330000000000002</v>
      </c>
      <c r="BF13" s="344">
        <f t="shared" si="44"/>
        <v>3.3330000000000002</v>
      </c>
      <c r="BG13" s="343">
        <f t="shared" si="45"/>
        <v>0</v>
      </c>
      <c r="BH13" s="343" t="str">
        <f t="shared" si="46"/>
        <v>B+</v>
      </c>
      <c r="BI13" s="351" t="str">
        <f t="shared" si="47"/>
        <v>B+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8.6649999999999991</v>
      </c>
      <c r="ER13" s="47">
        <f t="shared" si="120"/>
        <v>9</v>
      </c>
      <c r="ES13" s="67">
        <f t="shared" si="121"/>
        <v>25.994999999999997</v>
      </c>
      <c r="ET13" s="68">
        <f t="shared" si="122"/>
        <v>2.8879999999999999</v>
      </c>
      <c r="EU13" s="47">
        <f t="shared" si="123"/>
        <v>0</v>
      </c>
      <c r="EV13" s="47" t="str">
        <f t="shared" si="124"/>
        <v>B-</v>
      </c>
      <c r="EW13" s="48" t="str">
        <f t="shared" si="125"/>
        <v>B-</v>
      </c>
      <c r="EX13" s="69"/>
      <c r="EY13" s="70"/>
      <c r="EZ13" s="71"/>
      <c r="FA13" s="52"/>
    </row>
    <row r="14" spans="1:158" ht="50.1" customHeight="1">
      <c r="A14" s="53">
        <v>37</v>
      </c>
      <c r="B14" s="145" t="s">
        <v>53</v>
      </c>
      <c r="C14" s="146">
        <v>17101068</v>
      </c>
      <c r="D14" s="149" t="s">
        <v>68</v>
      </c>
      <c r="E14" s="150" t="s">
        <v>17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350">
        <v>77</v>
      </c>
      <c r="AB14" s="343">
        <f t="shared" si="18"/>
        <v>0</v>
      </c>
      <c r="AC14" s="343">
        <f t="shared" si="19"/>
        <v>3</v>
      </c>
      <c r="AD14" s="344">
        <f t="shared" si="20"/>
        <v>3</v>
      </c>
      <c r="AE14" s="343">
        <f t="shared" si="21"/>
        <v>0</v>
      </c>
      <c r="AF14" s="343" t="str">
        <f t="shared" si="22"/>
        <v>B</v>
      </c>
      <c r="AG14" s="351" t="str">
        <f t="shared" si="23"/>
        <v>B</v>
      </c>
      <c r="AH14" s="350">
        <v>78</v>
      </c>
      <c r="AI14" s="343">
        <f t="shared" si="24"/>
        <v>0</v>
      </c>
      <c r="AJ14" s="343">
        <f t="shared" si="25"/>
        <v>3</v>
      </c>
      <c r="AK14" s="344">
        <f t="shared" si="26"/>
        <v>3</v>
      </c>
      <c r="AL14" s="343">
        <f t="shared" si="27"/>
        <v>0</v>
      </c>
      <c r="AM14" s="343" t="str">
        <f t="shared" si="28"/>
        <v>B</v>
      </c>
      <c r="AN14" s="351" t="str">
        <f t="shared" si="29"/>
        <v>B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350">
        <v>85</v>
      </c>
      <c r="AW14" s="343">
        <f t="shared" si="36"/>
        <v>0</v>
      </c>
      <c r="AX14" s="343">
        <f t="shared" si="37"/>
        <v>3.6659999999999999</v>
      </c>
      <c r="AY14" s="344">
        <f t="shared" si="38"/>
        <v>3.6659999999999999</v>
      </c>
      <c r="AZ14" s="343">
        <f t="shared" si="39"/>
        <v>0</v>
      </c>
      <c r="BA14" s="343" t="str">
        <f t="shared" si="40"/>
        <v>A-</v>
      </c>
      <c r="BB14" s="351" t="str">
        <f t="shared" si="41"/>
        <v>A-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9.6660000000000004</v>
      </c>
      <c r="ER14" s="47">
        <f t="shared" si="120"/>
        <v>9</v>
      </c>
      <c r="ES14" s="67">
        <f t="shared" si="121"/>
        <v>28.997999999999998</v>
      </c>
      <c r="ET14" s="68">
        <f t="shared" si="122"/>
        <v>3.222</v>
      </c>
      <c r="EU14" s="47">
        <f t="shared" si="123"/>
        <v>0</v>
      </c>
      <c r="EV14" s="47" t="str">
        <f t="shared" si="124"/>
        <v>B</v>
      </c>
      <c r="EW14" s="48" t="str">
        <f t="shared" si="125"/>
        <v>B</v>
      </c>
      <c r="EX14" s="69"/>
      <c r="EY14" s="70"/>
      <c r="EZ14" s="71"/>
      <c r="FA14" s="52"/>
    </row>
    <row r="15" spans="1:158" ht="50.1" customHeight="1">
      <c r="A15" s="53">
        <v>38</v>
      </c>
      <c r="B15" s="145" t="s">
        <v>53</v>
      </c>
      <c r="C15" s="146">
        <v>17101069</v>
      </c>
      <c r="D15" s="149" t="s">
        <v>69</v>
      </c>
      <c r="E15" s="150" t="s">
        <v>17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350">
        <v>72</v>
      </c>
      <c r="N15" s="343">
        <f t="shared" si="6"/>
        <v>0</v>
      </c>
      <c r="O15" s="343">
        <f t="shared" si="7"/>
        <v>2.6659999999999999</v>
      </c>
      <c r="P15" s="344">
        <f t="shared" si="8"/>
        <v>2.6659999999999999</v>
      </c>
      <c r="Q15" s="343">
        <f t="shared" si="9"/>
        <v>0</v>
      </c>
      <c r="R15" s="343" t="str">
        <f t="shared" si="10"/>
        <v>B-</v>
      </c>
      <c r="S15" s="351" t="str">
        <f t="shared" si="11"/>
        <v>B-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50">
        <v>95</v>
      </c>
      <c r="AI15" s="343">
        <f t="shared" si="24"/>
        <v>0</v>
      </c>
      <c r="AJ15" s="343">
        <f t="shared" si="25"/>
        <v>4</v>
      </c>
      <c r="AK15" s="344">
        <f t="shared" si="26"/>
        <v>4</v>
      </c>
      <c r="AL15" s="343">
        <f t="shared" si="27"/>
        <v>0</v>
      </c>
      <c r="AM15" s="343" t="str">
        <f t="shared" si="28"/>
        <v>A</v>
      </c>
      <c r="AN15" s="351" t="str">
        <f t="shared" si="29"/>
        <v>A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350">
        <v>84</v>
      </c>
      <c r="BD15" s="343">
        <f t="shared" si="42"/>
        <v>0</v>
      </c>
      <c r="BE15" s="343">
        <f t="shared" si="43"/>
        <v>3.3330000000000002</v>
      </c>
      <c r="BF15" s="344">
        <f t="shared" si="44"/>
        <v>3.3330000000000002</v>
      </c>
      <c r="BG15" s="343">
        <f t="shared" si="45"/>
        <v>0</v>
      </c>
      <c r="BH15" s="343" t="str">
        <f t="shared" si="46"/>
        <v>B+</v>
      </c>
      <c r="BI15" s="351" t="str">
        <f t="shared" si="47"/>
        <v>B+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9.9990000000000006</v>
      </c>
      <c r="ER15" s="47">
        <f t="shared" si="120"/>
        <v>9</v>
      </c>
      <c r="ES15" s="67">
        <f t="shared" si="121"/>
        <v>29.997</v>
      </c>
      <c r="ET15" s="68">
        <f t="shared" si="122"/>
        <v>3.3330000000000002</v>
      </c>
      <c r="EU15" s="47">
        <f t="shared" si="123"/>
        <v>0</v>
      </c>
      <c r="EV15" s="47" t="str">
        <f t="shared" si="124"/>
        <v>B+</v>
      </c>
      <c r="EW15" s="48" t="str">
        <f t="shared" si="125"/>
        <v>B+</v>
      </c>
      <c r="EX15" s="69"/>
      <c r="EY15" s="70"/>
      <c r="EZ15" s="71"/>
      <c r="FA15" s="52"/>
    </row>
    <row r="16" spans="1:158" ht="50.1" customHeight="1">
      <c r="A16" s="53">
        <v>39</v>
      </c>
      <c r="B16" s="145" t="s">
        <v>53</v>
      </c>
      <c r="C16" s="146">
        <v>17101070</v>
      </c>
      <c r="D16" s="149" t="s">
        <v>70</v>
      </c>
      <c r="E16" s="150" t="s">
        <v>71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350">
        <v>68</v>
      </c>
      <c r="N16" s="343">
        <f t="shared" si="6"/>
        <v>2.3330000000000002</v>
      </c>
      <c r="O16" s="343">
        <f t="shared" si="7"/>
        <v>0</v>
      </c>
      <c r="P16" s="344">
        <f t="shared" si="8"/>
        <v>2.3330000000000002</v>
      </c>
      <c r="Q16" s="343" t="str">
        <f t="shared" si="9"/>
        <v>C+</v>
      </c>
      <c r="R16" s="343">
        <f t="shared" si="10"/>
        <v>0</v>
      </c>
      <c r="S16" s="351" t="str">
        <f t="shared" si="11"/>
        <v>C+</v>
      </c>
      <c r="T16" s="350">
        <v>65</v>
      </c>
      <c r="U16" s="343">
        <f t="shared" si="12"/>
        <v>2.3330000000000002</v>
      </c>
      <c r="V16" s="343">
        <f t="shared" si="13"/>
        <v>0</v>
      </c>
      <c r="W16" s="344">
        <f t="shared" si="14"/>
        <v>2.3330000000000002</v>
      </c>
      <c r="X16" s="343" t="str">
        <f t="shared" si="15"/>
        <v>C+</v>
      </c>
      <c r="Y16" s="343">
        <f t="shared" si="16"/>
        <v>0</v>
      </c>
      <c r="Z16" s="351" t="str">
        <f t="shared" si="17"/>
        <v>C+</v>
      </c>
      <c r="AA16" s="350">
        <v>68</v>
      </c>
      <c r="AB16" s="343">
        <f t="shared" si="18"/>
        <v>2.3330000000000002</v>
      </c>
      <c r="AC16" s="343">
        <f t="shared" si="19"/>
        <v>0</v>
      </c>
      <c r="AD16" s="344">
        <f t="shared" si="20"/>
        <v>2.3330000000000002</v>
      </c>
      <c r="AE16" s="343" t="str">
        <f t="shared" si="21"/>
        <v>C+</v>
      </c>
      <c r="AF16" s="343">
        <f t="shared" si="22"/>
        <v>0</v>
      </c>
      <c r="AG16" s="351" t="str">
        <f t="shared" si="23"/>
        <v>C+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6.9990000000000006</v>
      </c>
      <c r="ER16" s="47">
        <f t="shared" si="120"/>
        <v>9</v>
      </c>
      <c r="ES16" s="67">
        <f t="shared" si="121"/>
        <v>20.997</v>
      </c>
      <c r="ET16" s="68">
        <f t="shared" si="122"/>
        <v>2.3330000000000002</v>
      </c>
      <c r="EU16" s="47">
        <f t="shared" si="123"/>
        <v>0</v>
      </c>
      <c r="EV16" s="47" t="str">
        <f t="shared" si="124"/>
        <v>C+</v>
      </c>
      <c r="EW16" s="48" t="str">
        <f t="shared" si="125"/>
        <v>C+</v>
      </c>
      <c r="EX16" s="69"/>
      <c r="EY16" s="70"/>
      <c r="EZ16" s="71"/>
      <c r="FA16" s="52"/>
    </row>
    <row r="17" spans="1:157" ht="50.1" customHeight="1">
      <c r="A17" s="53">
        <v>40</v>
      </c>
      <c r="B17" s="145" t="s">
        <v>53</v>
      </c>
      <c r="C17" s="146">
        <v>17101072</v>
      </c>
      <c r="D17" s="149" t="s">
        <v>72</v>
      </c>
      <c r="E17" s="151" t="s">
        <v>73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350">
        <v>77</v>
      </c>
      <c r="U17" s="343">
        <f t="shared" si="12"/>
        <v>0</v>
      </c>
      <c r="V17" s="343">
        <f t="shared" si="13"/>
        <v>3</v>
      </c>
      <c r="W17" s="344">
        <f t="shared" si="14"/>
        <v>3</v>
      </c>
      <c r="X17" s="343">
        <f t="shared" si="15"/>
        <v>0</v>
      </c>
      <c r="Y17" s="343" t="str">
        <f t="shared" si="16"/>
        <v>B</v>
      </c>
      <c r="Z17" s="351" t="str">
        <f t="shared" si="17"/>
        <v>B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350">
        <v>63</v>
      </c>
      <c r="AI17" s="343">
        <f t="shared" si="24"/>
        <v>2</v>
      </c>
      <c r="AJ17" s="343">
        <f t="shared" si="25"/>
        <v>0</v>
      </c>
      <c r="AK17" s="344">
        <f t="shared" si="26"/>
        <v>2</v>
      </c>
      <c r="AL17" s="343" t="str">
        <f t="shared" si="27"/>
        <v>C</v>
      </c>
      <c r="AM17" s="343">
        <f t="shared" si="28"/>
        <v>0</v>
      </c>
      <c r="AN17" s="351" t="str">
        <f t="shared" si="29"/>
        <v>C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5</v>
      </c>
      <c r="ER17" s="47">
        <f t="shared" si="120"/>
        <v>6</v>
      </c>
      <c r="ES17" s="67">
        <f t="shared" si="121"/>
        <v>15</v>
      </c>
      <c r="ET17" s="68">
        <f t="shared" si="122"/>
        <v>2.5</v>
      </c>
      <c r="EU17" s="47">
        <f t="shared" si="123"/>
        <v>0</v>
      </c>
      <c r="EV17" s="47" t="str">
        <f t="shared" si="124"/>
        <v>C+</v>
      </c>
      <c r="EW17" s="48" t="str">
        <f t="shared" si="125"/>
        <v>C+</v>
      </c>
      <c r="EX17" s="69"/>
      <c r="EY17" s="70"/>
      <c r="EZ17" s="71"/>
      <c r="FA17" s="52"/>
    </row>
    <row r="18" spans="1:157" ht="50.1" customHeight="1">
      <c r="A18" s="53">
        <v>41</v>
      </c>
      <c r="B18" s="145" t="s">
        <v>53</v>
      </c>
      <c r="C18" s="146">
        <v>17101073</v>
      </c>
      <c r="D18" s="149" t="s">
        <v>74</v>
      </c>
      <c r="E18" s="150" t="s">
        <v>75</v>
      </c>
      <c r="F18" s="350">
        <v>88</v>
      </c>
      <c r="G18" s="343">
        <f t="shared" si="0"/>
        <v>0</v>
      </c>
      <c r="H18" s="343">
        <f t="shared" si="1"/>
        <v>3.6659999999999999</v>
      </c>
      <c r="I18" s="344">
        <f t="shared" si="2"/>
        <v>3.6659999999999999</v>
      </c>
      <c r="J18" s="343">
        <f t="shared" si="3"/>
        <v>0</v>
      </c>
      <c r="K18" s="343" t="str">
        <f t="shared" si="4"/>
        <v>A-</v>
      </c>
      <c r="L18" s="351" t="str">
        <f t="shared" si="5"/>
        <v>A-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350">
        <v>70</v>
      </c>
      <c r="U18" s="343">
        <f t="shared" si="12"/>
        <v>0</v>
      </c>
      <c r="V18" s="343">
        <f t="shared" si="13"/>
        <v>2.6659999999999999</v>
      </c>
      <c r="W18" s="344">
        <f t="shared" si="14"/>
        <v>2.6659999999999999</v>
      </c>
      <c r="X18" s="343">
        <f t="shared" si="15"/>
        <v>0</v>
      </c>
      <c r="Y18" s="343" t="str">
        <f t="shared" si="16"/>
        <v>B-</v>
      </c>
      <c r="Z18" s="351" t="str">
        <f t="shared" si="17"/>
        <v>B-</v>
      </c>
      <c r="AA18" s="350">
        <v>61</v>
      </c>
      <c r="AB18" s="343">
        <f t="shared" si="18"/>
        <v>2</v>
      </c>
      <c r="AC18" s="343">
        <f t="shared" si="19"/>
        <v>0</v>
      </c>
      <c r="AD18" s="344">
        <f t="shared" si="20"/>
        <v>2</v>
      </c>
      <c r="AE18" s="343" t="str">
        <f t="shared" si="21"/>
        <v>C</v>
      </c>
      <c r="AF18" s="343">
        <f t="shared" si="22"/>
        <v>0</v>
      </c>
      <c r="AG18" s="351" t="str">
        <f t="shared" si="23"/>
        <v>C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50">
        <v>60</v>
      </c>
      <c r="BD18" s="343">
        <f t="shared" si="42"/>
        <v>2</v>
      </c>
      <c r="BE18" s="343">
        <f t="shared" si="43"/>
        <v>0</v>
      </c>
      <c r="BF18" s="344">
        <f t="shared" si="44"/>
        <v>2</v>
      </c>
      <c r="BG18" s="343" t="str">
        <f t="shared" si="45"/>
        <v>C</v>
      </c>
      <c r="BH18" s="343">
        <f t="shared" si="46"/>
        <v>0</v>
      </c>
      <c r="BI18" s="351" t="str">
        <f t="shared" si="47"/>
        <v>C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10.332000000000001</v>
      </c>
      <c r="ER18" s="47">
        <f t="shared" si="120"/>
        <v>12</v>
      </c>
      <c r="ES18" s="67">
        <f t="shared" si="121"/>
        <v>30.995999999999999</v>
      </c>
      <c r="ET18" s="68">
        <f t="shared" si="122"/>
        <v>2.5830000000000002</v>
      </c>
      <c r="EU18" s="47">
        <f t="shared" si="123"/>
        <v>0</v>
      </c>
      <c r="EV18" s="47" t="str">
        <f t="shared" si="124"/>
        <v>C+</v>
      </c>
      <c r="EW18" s="48" t="str">
        <f t="shared" si="125"/>
        <v>C+</v>
      </c>
      <c r="EX18" s="69"/>
      <c r="EY18" s="70"/>
      <c r="EZ18" s="71"/>
      <c r="FA18" s="52"/>
    </row>
    <row r="19" spans="1:157" ht="50.1" customHeight="1" thickBot="1">
      <c r="A19" s="73">
        <v>42</v>
      </c>
      <c r="B19" s="186" t="s">
        <v>53</v>
      </c>
      <c r="C19" s="187">
        <v>17101074</v>
      </c>
      <c r="D19" s="188" t="s">
        <v>76</v>
      </c>
      <c r="E19" s="189" t="s">
        <v>75</v>
      </c>
      <c r="F19" s="78"/>
      <c r="G19" s="79">
        <f t="shared" si="0"/>
        <v>0</v>
      </c>
      <c r="H19" s="80">
        <f t="shared" si="1"/>
        <v>0</v>
      </c>
      <c r="I19" s="81">
        <f t="shared" si="2"/>
        <v>0</v>
      </c>
      <c r="J19" s="82">
        <f t="shared" si="3"/>
        <v>0</v>
      </c>
      <c r="K19" s="83">
        <f t="shared" si="4"/>
        <v>0</v>
      </c>
      <c r="L19" s="84">
        <f t="shared" si="5"/>
        <v>0</v>
      </c>
      <c r="M19" s="352">
        <v>76</v>
      </c>
      <c r="N19" s="353">
        <f t="shared" si="6"/>
        <v>0</v>
      </c>
      <c r="O19" s="353">
        <f t="shared" si="7"/>
        <v>3</v>
      </c>
      <c r="P19" s="354">
        <f t="shared" si="8"/>
        <v>3</v>
      </c>
      <c r="Q19" s="353">
        <f t="shared" si="9"/>
        <v>0</v>
      </c>
      <c r="R19" s="353" t="str">
        <f t="shared" si="10"/>
        <v>B</v>
      </c>
      <c r="S19" s="355" t="str">
        <f t="shared" si="11"/>
        <v>B</v>
      </c>
      <c r="T19" s="352">
        <v>75</v>
      </c>
      <c r="U19" s="353">
        <f t="shared" si="12"/>
        <v>0</v>
      </c>
      <c r="V19" s="353">
        <f t="shared" si="13"/>
        <v>3</v>
      </c>
      <c r="W19" s="354">
        <f t="shared" si="14"/>
        <v>3</v>
      </c>
      <c r="X19" s="353">
        <f t="shared" si="15"/>
        <v>0</v>
      </c>
      <c r="Y19" s="353" t="str">
        <f t="shared" si="16"/>
        <v>B</v>
      </c>
      <c r="Z19" s="355" t="str">
        <f t="shared" si="17"/>
        <v>B</v>
      </c>
      <c r="AA19" s="78"/>
      <c r="AB19" s="79">
        <f t="shared" si="18"/>
        <v>0</v>
      </c>
      <c r="AC19" s="80">
        <f t="shared" si="19"/>
        <v>0</v>
      </c>
      <c r="AD19" s="81">
        <f t="shared" si="20"/>
        <v>0</v>
      </c>
      <c r="AE19" s="82">
        <f t="shared" si="21"/>
        <v>0</v>
      </c>
      <c r="AF19" s="83">
        <f t="shared" si="22"/>
        <v>0</v>
      </c>
      <c r="AG19" s="84">
        <f t="shared" si="23"/>
        <v>0</v>
      </c>
      <c r="AH19" s="78"/>
      <c r="AI19" s="79">
        <f t="shared" si="24"/>
        <v>0</v>
      </c>
      <c r="AJ19" s="80">
        <f t="shared" si="25"/>
        <v>0</v>
      </c>
      <c r="AK19" s="81">
        <f t="shared" si="26"/>
        <v>0</v>
      </c>
      <c r="AL19" s="82">
        <f t="shared" si="27"/>
        <v>0</v>
      </c>
      <c r="AM19" s="83">
        <f t="shared" si="28"/>
        <v>0</v>
      </c>
      <c r="AN19" s="84">
        <f t="shared" si="29"/>
        <v>0</v>
      </c>
      <c r="AO19" s="78"/>
      <c r="AP19" s="79">
        <f t="shared" si="30"/>
        <v>0</v>
      </c>
      <c r="AQ19" s="80">
        <f t="shared" si="31"/>
        <v>0</v>
      </c>
      <c r="AR19" s="81">
        <f t="shared" si="32"/>
        <v>0</v>
      </c>
      <c r="AS19" s="82">
        <f t="shared" si="33"/>
        <v>0</v>
      </c>
      <c r="AT19" s="83">
        <f t="shared" si="34"/>
        <v>0</v>
      </c>
      <c r="AU19" s="84">
        <f t="shared" si="35"/>
        <v>0</v>
      </c>
      <c r="AV19" s="352">
        <v>77</v>
      </c>
      <c r="AW19" s="353">
        <f t="shared" si="36"/>
        <v>0</v>
      </c>
      <c r="AX19" s="353">
        <f t="shared" si="37"/>
        <v>3</v>
      </c>
      <c r="AY19" s="354">
        <f t="shared" si="38"/>
        <v>3</v>
      </c>
      <c r="AZ19" s="353">
        <f t="shared" si="39"/>
        <v>0</v>
      </c>
      <c r="BA19" s="353" t="str">
        <f t="shared" si="40"/>
        <v>B</v>
      </c>
      <c r="BB19" s="355" t="str">
        <f t="shared" si="41"/>
        <v>B</v>
      </c>
      <c r="BC19" s="78"/>
      <c r="BD19" s="79">
        <f t="shared" si="42"/>
        <v>0</v>
      </c>
      <c r="BE19" s="80">
        <f t="shared" si="43"/>
        <v>0</v>
      </c>
      <c r="BF19" s="81">
        <f t="shared" si="44"/>
        <v>0</v>
      </c>
      <c r="BG19" s="82">
        <f t="shared" si="45"/>
        <v>0</v>
      </c>
      <c r="BH19" s="83">
        <f t="shared" si="46"/>
        <v>0</v>
      </c>
      <c r="BI19" s="84">
        <f t="shared" si="47"/>
        <v>0</v>
      </c>
      <c r="BJ19" s="78"/>
      <c r="BK19" s="79">
        <f t="shared" si="48"/>
        <v>0</v>
      </c>
      <c r="BL19" s="80">
        <f t="shared" si="49"/>
        <v>0</v>
      </c>
      <c r="BM19" s="81">
        <f t="shared" si="50"/>
        <v>0</v>
      </c>
      <c r="BN19" s="82">
        <f t="shared" si="51"/>
        <v>0</v>
      </c>
      <c r="BO19" s="83">
        <f t="shared" si="52"/>
        <v>0</v>
      </c>
      <c r="BP19" s="84">
        <f t="shared" si="53"/>
        <v>0</v>
      </c>
      <c r="BQ19" s="78"/>
      <c r="BR19" s="79">
        <f t="shared" si="54"/>
        <v>0</v>
      </c>
      <c r="BS19" s="80">
        <f t="shared" si="55"/>
        <v>0</v>
      </c>
      <c r="BT19" s="81">
        <f t="shared" si="56"/>
        <v>0</v>
      </c>
      <c r="BU19" s="82">
        <f t="shared" si="57"/>
        <v>0</v>
      </c>
      <c r="BV19" s="83">
        <f t="shared" si="58"/>
        <v>0</v>
      </c>
      <c r="BW19" s="84">
        <f t="shared" si="59"/>
        <v>0</v>
      </c>
      <c r="BX19" s="78"/>
      <c r="BY19" s="79">
        <f t="shared" si="60"/>
        <v>0</v>
      </c>
      <c r="BZ19" s="80">
        <f t="shared" si="61"/>
        <v>0</v>
      </c>
      <c r="CA19" s="81">
        <f t="shared" si="62"/>
        <v>0</v>
      </c>
      <c r="CB19" s="82">
        <f t="shared" si="63"/>
        <v>0</v>
      </c>
      <c r="CC19" s="83">
        <f t="shared" si="64"/>
        <v>0</v>
      </c>
      <c r="CD19" s="84">
        <f t="shared" si="65"/>
        <v>0</v>
      </c>
      <c r="CE19" s="78"/>
      <c r="CF19" s="79">
        <f t="shared" si="66"/>
        <v>0</v>
      </c>
      <c r="CG19" s="80">
        <f t="shared" si="67"/>
        <v>0</v>
      </c>
      <c r="CH19" s="81">
        <f t="shared" si="68"/>
        <v>0</v>
      </c>
      <c r="CI19" s="82">
        <f t="shared" si="69"/>
        <v>0</v>
      </c>
      <c r="CJ19" s="83">
        <f t="shared" si="70"/>
        <v>0</v>
      </c>
      <c r="CK19" s="84">
        <f t="shared" si="71"/>
        <v>0</v>
      </c>
      <c r="CL19" s="78"/>
      <c r="CM19" s="79">
        <f t="shared" si="72"/>
        <v>0</v>
      </c>
      <c r="CN19" s="80">
        <f t="shared" si="73"/>
        <v>0</v>
      </c>
      <c r="CO19" s="81">
        <f t="shared" si="74"/>
        <v>0</v>
      </c>
      <c r="CP19" s="82">
        <f t="shared" si="75"/>
        <v>0</v>
      </c>
      <c r="CQ19" s="83">
        <f t="shared" si="76"/>
        <v>0</v>
      </c>
      <c r="CR19" s="84">
        <f t="shared" si="77"/>
        <v>0</v>
      </c>
      <c r="CS19" s="78"/>
      <c r="CT19" s="79">
        <f t="shared" si="78"/>
        <v>0</v>
      </c>
      <c r="CU19" s="80">
        <f t="shared" si="79"/>
        <v>0</v>
      </c>
      <c r="CV19" s="81">
        <f t="shared" si="80"/>
        <v>0</v>
      </c>
      <c r="CW19" s="82">
        <f t="shared" si="81"/>
        <v>0</v>
      </c>
      <c r="CX19" s="83">
        <f t="shared" si="82"/>
        <v>0</v>
      </c>
      <c r="CY19" s="84">
        <f t="shared" si="83"/>
        <v>0</v>
      </c>
      <c r="CZ19" s="78"/>
      <c r="DA19" s="79">
        <f t="shared" si="84"/>
        <v>0</v>
      </c>
      <c r="DB19" s="80">
        <f t="shared" si="85"/>
        <v>0</v>
      </c>
      <c r="DC19" s="81">
        <f t="shared" si="86"/>
        <v>0</v>
      </c>
      <c r="DD19" s="82">
        <f t="shared" si="87"/>
        <v>0</v>
      </c>
      <c r="DE19" s="83">
        <f t="shared" si="88"/>
        <v>0</v>
      </c>
      <c r="DF19" s="84">
        <f t="shared" si="89"/>
        <v>0</v>
      </c>
      <c r="DG19" s="78"/>
      <c r="DH19" s="79">
        <f t="shared" si="90"/>
        <v>0</v>
      </c>
      <c r="DI19" s="80">
        <f t="shared" si="91"/>
        <v>0</v>
      </c>
      <c r="DJ19" s="81">
        <f t="shared" si="92"/>
        <v>0</v>
      </c>
      <c r="DK19" s="82">
        <f t="shared" si="93"/>
        <v>0</v>
      </c>
      <c r="DL19" s="83">
        <f t="shared" si="94"/>
        <v>0</v>
      </c>
      <c r="DM19" s="84">
        <f t="shared" si="95"/>
        <v>0</v>
      </c>
      <c r="DN19" s="78"/>
      <c r="DO19" s="79">
        <f t="shared" si="96"/>
        <v>0</v>
      </c>
      <c r="DP19" s="80">
        <f t="shared" si="97"/>
        <v>0</v>
      </c>
      <c r="DQ19" s="81">
        <f t="shared" si="98"/>
        <v>0</v>
      </c>
      <c r="DR19" s="82">
        <f t="shared" si="99"/>
        <v>0</v>
      </c>
      <c r="DS19" s="83">
        <f t="shared" si="100"/>
        <v>0</v>
      </c>
      <c r="DT19" s="84">
        <f t="shared" si="101"/>
        <v>0</v>
      </c>
      <c r="DU19" s="78"/>
      <c r="DV19" s="79">
        <f t="shared" si="102"/>
        <v>0</v>
      </c>
      <c r="DW19" s="80">
        <f t="shared" si="103"/>
        <v>0</v>
      </c>
      <c r="DX19" s="81">
        <f t="shared" si="104"/>
        <v>0</v>
      </c>
      <c r="DY19" s="82">
        <f t="shared" si="105"/>
        <v>0</v>
      </c>
      <c r="DZ19" s="83">
        <f t="shared" si="106"/>
        <v>0</v>
      </c>
      <c r="EA19" s="84">
        <f t="shared" si="107"/>
        <v>0</v>
      </c>
      <c r="EB19" s="78"/>
      <c r="EC19" s="79">
        <f t="shared" si="108"/>
        <v>0</v>
      </c>
      <c r="ED19" s="80">
        <f t="shared" si="109"/>
        <v>0</v>
      </c>
      <c r="EE19" s="81">
        <f t="shared" si="110"/>
        <v>0</v>
      </c>
      <c r="EF19" s="82">
        <f t="shared" si="111"/>
        <v>0</v>
      </c>
      <c r="EG19" s="83">
        <f t="shared" si="112"/>
        <v>0</v>
      </c>
      <c r="EH19" s="84"/>
      <c r="EI19" s="78"/>
      <c r="EJ19" s="79">
        <f t="shared" si="113"/>
        <v>0</v>
      </c>
      <c r="EK19" s="80">
        <f t="shared" si="114"/>
        <v>0</v>
      </c>
      <c r="EL19" s="81">
        <f t="shared" si="115"/>
        <v>0</v>
      </c>
      <c r="EM19" s="82">
        <f t="shared" si="116"/>
        <v>0</v>
      </c>
      <c r="EN19" s="83">
        <f t="shared" si="117"/>
        <v>0</v>
      </c>
      <c r="EO19" s="84">
        <f t="shared" si="118"/>
        <v>0</v>
      </c>
      <c r="EP19" s="85"/>
      <c r="EQ19" s="86">
        <f t="shared" si="119"/>
        <v>9</v>
      </c>
      <c r="ER19" s="87">
        <f t="shared" si="120"/>
        <v>9</v>
      </c>
      <c r="ES19" s="88">
        <f t="shared" si="121"/>
        <v>27</v>
      </c>
      <c r="ET19" s="89">
        <f t="shared" si="122"/>
        <v>3</v>
      </c>
      <c r="EU19" s="87">
        <f t="shared" si="123"/>
        <v>0</v>
      </c>
      <c r="EV19" s="87" t="str">
        <f t="shared" si="124"/>
        <v>B</v>
      </c>
      <c r="EW19" s="90" t="str">
        <f t="shared" si="125"/>
        <v>B</v>
      </c>
      <c r="EX19" s="69"/>
      <c r="EY19" s="70"/>
      <c r="EZ19" s="71"/>
      <c r="FA19" s="52"/>
    </row>
    <row r="20" spans="1:157" ht="50.1" hidden="1" customHeight="1">
      <c r="A20" s="162"/>
      <c r="B20" s="163"/>
      <c r="C20" s="164"/>
      <c r="D20" s="165"/>
      <c r="E20" s="166"/>
      <c r="F20" s="167"/>
      <c r="G20" s="168">
        <f t="shared" si="0"/>
        <v>0</v>
      </c>
      <c r="H20" s="169">
        <f t="shared" si="1"/>
        <v>0</v>
      </c>
      <c r="I20" s="170">
        <f t="shared" si="2"/>
        <v>0</v>
      </c>
      <c r="J20" s="171">
        <f t="shared" si="3"/>
        <v>0</v>
      </c>
      <c r="K20" s="172">
        <f t="shared" si="4"/>
        <v>0</v>
      </c>
      <c r="L20" s="173">
        <f t="shared" si="5"/>
        <v>0</v>
      </c>
      <c r="M20" s="167"/>
      <c r="N20" s="168">
        <f t="shared" si="6"/>
        <v>0</v>
      </c>
      <c r="O20" s="169">
        <f t="shared" si="7"/>
        <v>0</v>
      </c>
      <c r="P20" s="170">
        <f t="shared" si="8"/>
        <v>0</v>
      </c>
      <c r="Q20" s="171">
        <f t="shared" si="9"/>
        <v>0</v>
      </c>
      <c r="R20" s="172">
        <f t="shared" si="10"/>
        <v>0</v>
      </c>
      <c r="S20" s="173">
        <f t="shared" si="11"/>
        <v>0</v>
      </c>
      <c r="T20" s="167"/>
      <c r="U20" s="168">
        <f t="shared" si="12"/>
        <v>0</v>
      </c>
      <c r="V20" s="169">
        <f t="shared" si="13"/>
        <v>0</v>
      </c>
      <c r="W20" s="170">
        <f t="shared" si="14"/>
        <v>0</v>
      </c>
      <c r="X20" s="171">
        <f t="shared" si="15"/>
        <v>0</v>
      </c>
      <c r="Y20" s="172">
        <f t="shared" si="16"/>
        <v>0</v>
      </c>
      <c r="Z20" s="173">
        <f t="shared" si="17"/>
        <v>0</v>
      </c>
      <c r="AA20" s="167"/>
      <c r="AB20" s="168">
        <f t="shared" si="18"/>
        <v>0</v>
      </c>
      <c r="AC20" s="169">
        <f t="shared" si="19"/>
        <v>0</v>
      </c>
      <c r="AD20" s="170">
        <f t="shared" si="20"/>
        <v>0</v>
      </c>
      <c r="AE20" s="171">
        <f t="shared" si="21"/>
        <v>0</v>
      </c>
      <c r="AF20" s="172">
        <f t="shared" si="22"/>
        <v>0</v>
      </c>
      <c r="AG20" s="173">
        <f t="shared" si="23"/>
        <v>0</v>
      </c>
      <c r="AH20" s="167"/>
      <c r="AI20" s="168">
        <f t="shared" si="24"/>
        <v>0</v>
      </c>
      <c r="AJ20" s="169">
        <f t="shared" si="25"/>
        <v>0</v>
      </c>
      <c r="AK20" s="170">
        <f t="shared" si="26"/>
        <v>0</v>
      </c>
      <c r="AL20" s="171">
        <f t="shared" si="27"/>
        <v>0</v>
      </c>
      <c r="AM20" s="172">
        <f t="shared" si="28"/>
        <v>0</v>
      </c>
      <c r="AN20" s="173">
        <f t="shared" si="29"/>
        <v>0</v>
      </c>
      <c r="AO20" s="167"/>
      <c r="AP20" s="168">
        <f t="shared" si="30"/>
        <v>0</v>
      </c>
      <c r="AQ20" s="169">
        <f t="shared" si="31"/>
        <v>0</v>
      </c>
      <c r="AR20" s="170">
        <f t="shared" si="32"/>
        <v>0</v>
      </c>
      <c r="AS20" s="171">
        <f t="shared" si="33"/>
        <v>0</v>
      </c>
      <c r="AT20" s="172">
        <f t="shared" si="34"/>
        <v>0</v>
      </c>
      <c r="AU20" s="173">
        <f t="shared" si="35"/>
        <v>0</v>
      </c>
      <c r="AV20" s="167"/>
      <c r="AW20" s="168">
        <f t="shared" si="36"/>
        <v>0</v>
      </c>
      <c r="AX20" s="169">
        <f t="shared" si="37"/>
        <v>0</v>
      </c>
      <c r="AY20" s="170">
        <f t="shared" si="38"/>
        <v>0</v>
      </c>
      <c r="AZ20" s="171">
        <f t="shared" si="39"/>
        <v>0</v>
      </c>
      <c r="BA20" s="172">
        <f t="shared" si="40"/>
        <v>0</v>
      </c>
      <c r="BB20" s="173">
        <f t="shared" si="41"/>
        <v>0</v>
      </c>
      <c r="BC20" s="167"/>
      <c r="BD20" s="168">
        <f t="shared" si="42"/>
        <v>0</v>
      </c>
      <c r="BE20" s="169">
        <f t="shared" si="43"/>
        <v>0</v>
      </c>
      <c r="BF20" s="170">
        <f t="shared" si="44"/>
        <v>0</v>
      </c>
      <c r="BG20" s="171">
        <f t="shared" si="45"/>
        <v>0</v>
      </c>
      <c r="BH20" s="172">
        <f t="shared" si="46"/>
        <v>0</v>
      </c>
      <c r="BI20" s="173">
        <f t="shared" si="47"/>
        <v>0</v>
      </c>
      <c r="BJ20" s="167"/>
      <c r="BK20" s="168">
        <f t="shared" si="48"/>
        <v>0</v>
      </c>
      <c r="BL20" s="169">
        <f t="shared" si="49"/>
        <v>0</v>
      </c>
      <c r="BM20" s="170">
        <f t="shared" si="50"/>
        <v>0</v>
      </c>
      <c r="BN20" s="171">
        <f t="shared" si="51"/>
        <v>0</v>
      </c>
      <c r="BO20" s="172">
        <f t="shared" si="52"/>
        <v>0</v>
      </c>
      <c r="BP20" s="173">
        <f t="shared" si="53"/>
        <v>0</v>
      </c>
      <c r="BQ20" s="167"/>
      <c r="BR20" s="168">
        <f t="shared" si="54"/>
        <v>0</v>
      </c>
      <c r="BS20" s="169">
        <f t="shared" si="55"/>
        <v>0</v>
      </c>
      <c r="BT20" s="170">
        <f t="shared" si="56"/>
        <v>0</v>
      </c>
      <c r="BU20" s="171">
        <f t="shared" si="57"/>
        <v>0</v>
      </c>
      <c r="BV20" s="172">
        <f t="shared" si="58"/>
        <v>0</v>
      </c>
      <c r="BW20" s="173">
        <f t="shared" si="59"/>
        <v>0</v>
      </c>
      <c r="BX20" s="167"/>
      <c r="BY20" s="168">
        <f t="shared" si="60"/>
        <v>0</v>
      </c>
      <c r="BZ20" s="169">
        <f t="shared" si="61"/>
        <v>0</v>
      </c>
      <c r="CA20" s="170">
        <f t="shared" si="62"/>
        <v>0</v>
      </c>
      <c r="CB20" s="171">
        <f t="shared" si="63"/>
        <v>0</v>
      </c>
      <c r="CC20" s="172">
        <f t="shared" si="64"/>
        <v>0</v>
      </c>
      <c r="CD20" s="173">
        <f t="shared" si="65"/>
        <v>0</v>
      </c>
      <c r="CE20" s="167"/>
      <c r="CF20" s="168">
        <f t="shared" si="66"/>
        <v>0</v>
      </c>
      <c r="CG20" s="169">
        <f t="shared" si="67"/>
        <v>0</v>
      </c>
      <c r="CH20" s="170">
        <f t="shared" si="68"/>
        <v>0</v>
      </c>
      <c r="CI20" s="171">
        <f t="shared" si="69"/>
        <v>0</v>
      </c>
      <c r="CJ20" s="172">
        <f t="shared" si="70"/>
        <v>0</v>
      </c>
      <c r="CK20" s="173">
        <f t="shared" si="71"/>
        <v>0</v>
      </c>
      <c r="CL20" s="167"/>
      <c r="CM20" s="168">
        <f t="shared" si="72"/>
        <v>0</v>
      </c>
      <c r="CN20" s="169">
        <f t="shared" si="73"/>
        <v>0</v>
      </c>
      <c r="CO20" s="170">
        <f t="shared" si="74"/>
        <v>0</v>
      </c>
      <c r="CP20" s="171">
        <f t="shared" si="75"/>
        <v>0</v>
      </c>
      <c r="CQ20" s="172">
        <f t="shared" si="76"/>
        <v>0</v>
      </c>
      <c r="CR20" s="173">
        <f t="shared" si="77"/>
        <v>0</v>
      </c>
      <c r="CS20" s="167"/>
      <c r="CT20" s="168">
        <f t="shared" si="78"/>
        <v>0</v>
      </c>
      <c r="CU20" s="169">
        <f t="shared" si="79"/>
        <v>0</v>
      </c>
      <c r="CV20" s="170">
        <f t="shared" si="80"/>
        <v>0</v>
      </c>
      <c r="CW20" s="171">
        <f t="shared" si="81"/>
        <v>0</v>
      </c>
      <c r="CX20" s="172">
        <f t="shared" si="82"/>
        <v>0</v>
      </c>
      <c r="CY20" s="173">
        <f t="shared" si="83"/>
        <v>0</v>
      </c>
      <c r="CZ20" s="167"/>
      <c r="DA20" s="168">
        <f t="shared" si="84"/>
        <v>0</v>
      </c>
      <c r="DB20" s="169">
        <f t="shared" si="85"/>
        <v>0</v>
      </c>
      <c r="DC20" s="170">
        <f t="shared" si="86"/>
        <v>0</v>
      </c>
      <c r="DD20" s="171">
        <f t="shared" si="87"/>
        <v>0</v>
      </c>
      <c r="DE20" s="172">
        <f t="shared" si="88"/>
        <v>0</v>
      </c>
      <c r="DF20" s="173">
        <f t="shared" si="89"/>
        <v>0</v>
      </c>
      <c r="DG20" s="167"/>
      <c r="DH20" s="168">
        <f t="shared" si="90"/>
        <v>0</v>
      </c>
      <c r="DI20" s="169">
        <f t="shared" si="91"/>
        <v>0</v>
      </c>
      <c r="DJ20" s="170">
        <f t="shared" si="92"/>
        <v>0</v>
      </c>
      <c r="DK20" s="171">
        <f t="shared" si="93"/>
        <v>0</v>
      </c>
      <c r="DL20" s="172">
        <f t="shared" si="94"/>
        <v>0</v>
      </c>
      <c r="DM20" s="173">
        <f t="shared" si="95"/>
        <v>0</v>
      </c>
      <c r="DN20" s="167"/>
      <c r="DO20" s="168">
        <f t="shared" si="96"/>
        <v>0</v>
      </c>
      <c r="DP20" s="169">
        <f t="shared" si="97"/>
        <v>0</v>
      </c>
      <c r="DQ20" s="170">
        <f t="shared" si="98"/>
        <v>0</v>
      </c>
      <c r="DR20" s="171">
        <f t="shared" si="99"/>
        <v>0</v>
      </c>
      <c r="DS20" s="172">
        <f t="shared" si="100"/>
        <v>0</v>
      </c>
      <c r="DT20" s="173">
        <f t="shared" si="101"/>
        <v>0</v>
      </c>
      <c r="DU20" s="167"/>
      <c r="DV20" s="168">
        <f t="shared" si="102"/>
        <v>0</v>
      </c>
      <c r="DW20" s="169">
        <f t="shared" si="103"/>
        <v>0</v>
      </c>
      <c r="DX20" s="170">
        <f t="shared" si="104"/>
        <v>0</v>
      </c>
      <c r="DY20" s="171">
        <f t="shared" si="105"/>
        <v>0</v>
      </c>
      <c r="DZ20" s="172">
        <f t="shared" si="106"/>
        <v>0</v>
      </c>
      <c r="EA20" s="173">
        <f t="shared" si="107"/>
        <v>0</v>
      </c>
      <c r="EB20" s="167"/>
      <c r="EC20" s="168">
        <f t="shared" si="108"/>
        <v>0</v>
      </c>
      <c r="ED20" s="169">
        <f t="shared" si="109"/>
        <v>0</v>
      </c>
      <c r="EE20" s="170">
        <f t="shared" si="110"/>
        <v>0</v>
      </c>
      <c r="EF20" s="171">
        <f t="shared" si="111"/>
        <v>0</v>
      </c>
      <c r="EG20" s="172">
        <f t="shared" si="112"/>
        <v>0</v>
      </c>
      <c r="EH20" s="173"/>
      <c r="EI20" s="167"/>
      <c r="EJ20" s="168">
        <f t="shared" si="113"/>
        <v>0</v>
      </c>
      <c r="EK20" s="169">
        <f t="shared" si="114"/>
        <v>0</v>
      </c>
      <c r="EL20" s="170">
        <f t="shared" si="115"/>
        <v>0</v>
      </c>
      <c r="EM20" s="171">
        <f t="shared" si="116"/>
        <v>0</v>
      </c>
      <c r="EN20" s="172">
        <f t="shared" si="117"/>
        <v>0</v>
      </c>
      <c r="EO20" s="173">
        <f t="shared" si="118"/>
        <v>0</v>
      </c>
      <c r="EP20" s="174"/>
      <c r="EQ20" s="175">
        <f t="shared" si="119"/>
        <v>0</v>
      </c>
      <c r="ER20" s="176">
        <f t="shared" si="120"/>
        <v>0</v>
      </c>
      <c r="ES20" s="177">
        <f t="shared" si="121"/>
        <v>0</v>
      </c>
      <c r="ET20" s="178">
        <f t="shared" si="122"/>
        <v>0</v>
      </c>
      <c r="EU20" s="176">
        <f t="shared" si="123"/>
        <v>0</v>
      </c>
      <c r="EV20" s="176">
        <f t="shared" si="124"/>
        <v>0</v>
      </c>
      <c r="EW20" s="179">
        <f t="shared" si="125"/>
        <v>0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8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B26"/>
  <sheetViews>
    <sheetView showZeros="0" rightToLeft="1" view="pageBreakPreview" topLeftCell="A5" zoomScale="35" zoomScaleNormal="50" zoomScaleSheetLayoutView="35" workbookViewId="0">
      <selection activeCell="CA7" sqref="CA7"/>
    </sheetView>
  </sheetViews>
  <sheetFormatPr defaultRowHeight="24.75"/>
  <cols>
    <col min="1" max="1" width="9.28515625" style="2" customWidth="1"/>
    <col min="2" max="2" width="13.7109375" style="2" customWidth="1"/>
    <col min="3" max="3" width="40.140625" style="91" customWidth="1"/>
    <col min="4" max="4" width="79.140625" style="91" customWidth="1"/>
    <col min="5" max="5" width="25.85546875" style="91" customWidth="1"/>
    <col min="6" max="6" width="9" style="91" customWidth="1"/>
    <col min="7" max="8" width="5.5703125" style="91" hidden="1" customWidth="1"/>
    <col min="9" max="9" width="9" style="91" customWidth="1"/>
    <col min="10" max="11" width="5.5703125" style="91" hidden="1" customWidth="1"/>
    <col min="12" max="13" width="9" style="91" customWidth="1"/>
    <col min="14" max="15" width="5.5703125" style="91" hidden="1" customWidth="1"/>
    <col min="16" max="16" width="9" style="91" customWidth="1"/>
    <col min="17" max="18" width="5.5703125" style="91" hidden="1" customWidth="1"/>
    <col min="19" max="20" width="9" style="91" customWidth="1"/>
    <col min="21" max="22" width="5.5703125" style="91" hidden="1" customWidth="1"/>
    <col min="23" max="23" width="9" style="91" customWidth="1"/>
    <col min="24" max="25" width="5.5703125" style="91" hidden="1" customWidth="1"/>
    <col min="26" max="27" width="9" style="91" customWidth="1"/>
    <col min="28" max="29" width="5.5703125" style="91" hidden="1" customWidth="1"/>
    <col min="30" max="30" width="9" style="91" customWidth="1"/>
    <col min="31" max="32" width="5.5703125" style="91" hidden="1" customWidth="1"/>
    <col min="33" max="34" width="9" style="91" customWidth="1"/>
    <col min="35" max="36" width="5.5703125" style="91" hidden="1" customWidth="1"/>
    <col min="37" max="37" width="9" style="91" customWidth="1"/>
    <col min="38" max="39" width="5.5703125" style="91" hidden="1" customWidth="1"/>
    <col min="40" max="41" width="9" style="91" customWidth="1"/>
    <col min="42" max="43" width="5.5703125" style="91" hidden="1" customWidth="1"/>
    <col min="44" max="44" width="9" style="91" customWidth="1"/>
    <col min="45" max="46" width="5.5703125" style="91" hidden="1" customWidth="1"/>
    <col min="47" max="48" width="9" style="91" customWidth="1"/>
    <col min="49" max="50" width="5.5703125" style="91" hidden="1" customWidth="1"/>
    <col min="51" max="51" width="9" style="91" customWidth="1"/>
    <col min="52" max="53" width="5.5703125" style="91" hidden="1" customWidth="1"/>
    <col min="54" max="55" width="9" style="91" customWidth="1"/>
    <col min="56" max="57" width="5.5703125" style="91" hidden="1" customWidth="1"/>
    <col min="58" max="58" width="9" style="91" customWidth="1"/>
    <col min="59" max="60" width="5.5703125" style="91" hidden="1" customWidth="1"/>
    <col min="61" max="62" width="9" style="91" customWidth="1"/>
    <col min="63" max="63" width="5.5703125" style="91" hidden="1" customWidth="1"/>
    <col min="64" max="64" width="0.42578125" style="91" hidden="1" customWidth="1"/>
    <col min="65" max="65" width="9" style="91" customWidth="1"/>
    <col min="66" max="67" width="5.5703125" style="91" hidden="1" customWidth="1"/>
    <col min="68" max="69" width="9" style="91" customWidth="1"/>
    <col min="70" max="71" width="5.5703125" style="91" hidden="1" customWidth="1"/>
    <col min="72" max="72" width="9" style="91" customWidth="1"/>
    <col min="73" max="73" width="5.85546875" style="91" hidden="1" customWidth="1"/>
    <col min="74" max="74" width="5.5703125" style="91" hidden="1" customWidth="1"/>
    <col min="75" max="75" width="9" style="91" customWidth="1"/>
    <col min="76" max="76" width="9" style="92" customWidth="1"/>
    <col min="77" max="78" width="5.5703125" style="92" hidden="1" customWidth="1"/>
    <col min="79" max="79" width="9" style="92" customWidth="1"/>
    <col min="80" max="81" width="5.5703125" style="92" hidden="1" customWidth="1"/>
    <col min="82" max="82" width="9" style="92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140625" style="92" customWidth="1"/>
    <col min="148" max="149" width="5.5703125" style="92" hidden="1" customWidth="1"/>
    <col min="150" max="150" width="19.140625" style="92" customWidth="1"/>
    <col min="151" max="152" width="5.5703125" style="92" hidden="1" customWidth="1"/>
    <col min="153" max="153" width="19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487">
        <v>1206701</v>
      </c>
      <c r="G2" s="488"/>
      <c r="H2" s="488"/>
      <c r="I2" s="488"/>
      <c r="J2" s="488"/>
      <c r="K2" s="488"/>
      <c r="L2" s="489"/>
      <c r="M2" s="487">
        <v>1206702</v>
      </c>
      <c r="N2" s="488"/>
      <c r="O2" s="488"/>
      <c r="P2" s="488"/>
      <c r="Q2" s="488"/>
      <c r="R2" s="488"/>
      <c r="S2" s="489"/>
      <c r="T2" s="487">
        <v>1201703</v>
      </c>
      <c r="U2" s="488"/>
      <c r="V2" s="488"/>
      <c r="W2" s="488"/>
      <c r="X2" s="488"/>
      <c r="Y2" s="488"/>
      <c r="Z2" s="489"/>
      <c r="AA2" s="487">
        <v>1201704</v>
      </c>
      <c r="AB2" s="488"/>
      <c r="AC2" s="488"/>
      <c r="AD2" s="488"/>
      <c r="AE2" s="488"/>
      <c r="AF2" s="488"/>
      <c r="AG2" s="489"/>
      <c r="AH2" s="487">
        <v>1201705</v>
      </c>
      <c r="AI2" s="488"/>
      <c r="AJ2" s="488"/>
      <c r="AK2" s="488"/>
      <c r="AL2" s="488"/>
      <c r="AM2" s="488"/>
      <c r="AN2" s="489"/>
      <c r="AO2" s="487">
        <v>1201706</v>
      </c>
      <c r="AP2" s="488"/>
      <c r="AQ2" s="488"/>
      <c r="AR2" s="488"/>
      <c r="AS2" s="488"/>
      <c r="AT2" s="488"/>
      <c r="AU2" s="489"/>
      <c r="AV2" s="487">
        <v>1201751</v>
      </c>
      <c r="AW2" s="488"/>
      <c r="AX2" s="488"/>
      <c r="AY2" s="488"/>
      <c r="AZ2" s="488"/>
      <c r="BA2" s="488"/>
      <c r="BB2" s="489"/>
      <c r="BC2" s="487">
        <v>1201752</v>
      </c>
      <c r="BD2" s="488"/>
      <c r="BE2" s="488"/>
      <c r="BF2" s="488"/>
      <c r="BG2" s="488"/>
      <c r="BH2" s="488"/>
      <c r="BI2" s="489"/>
      <c r="BJ2" s="487">
        <v>1201753</v>
      </c>
      <c r="BK2" s="488"/>
      <c r="BL2" s="488"/>
      <c r="BM2" s="488"/>
      <c r="BN2" s="488"/>
      <c r="BO2" s="488"/>
      <c r="BP2" s="489"/>
      <c r="BQ2" s="487">
        <v>1201754</v>
      </c>
      <c r="BR2" s="488"/>
      <c r="BS2" s="488"/>
      <c r="BT2" s="488"/>
      <c r="BU2" s="488"/>
      <c r="BV2" s="488"/>
      <c r="BW2" s="489"/>
      <c r="BX2" s="487">
        <v>1201755</v>
      </c>
      <c r="BY2" s="488"/>
      <c r="BZ2" s="488"/>
      <c r="CA2" s="488"/>
      <c r="CB2" s="488"/>
      <c r="CC2" s="488"/>
      <c r="CD2" s="489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81" t="s">
        <v>5</v>
      </c>
      <c r="ER2" s="482"/>
      <c r="ES2" s="482"/>
      <c r="ET2" s="482"/>
      <c r="EU2" s="482"/>
      <c r="EV2" s="482"/>
      <c r="EW2" s="483"/>
      <c r="EX2" s="400"/>
      <c r="EY2" s="403"/>
      <c r="EZ2" s="384"/>
      <c r="FA2" s="387"/>
    </row>
    <row r="3" spans="1:158" ht="184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380</v>
      </c>
      <c r="U3" s="430"/>
      <c r="V3" s="430"/>
      <c r="W3" s="430"/>
      <c r="X3" s="430"/>
      <c r="Y3" s="430"/>
      <c r="Z3" s="431"/>
      <c r="AA3" s="429" t="s">
        <v>381</v>
      </c>
      <c r="AB3" s="430"/>
      <c r="AC3" s="430"/>
      <c r="AD3" s="430"/>
      <c r="AE3" s="430"/>
      <c r="AF3" s="430"/>
      <c r="AG3" s="431"/>
      <c r="AH3" s="429" t="s">
        <v>382</v>
      </c>
      <c r="AI3" s="430"/>
      <c r="AJ3" s="430"/>
      <c r="AK3" s="430"/>
      <c r="AL3" s="430"/>
      <c r="AM3" s="430"/>
      <c r="AN3" s="431"/>
      <c r="AO3" s="429" t="s">
        <v>383</v>
      </c>
      <c r="AP3" s="430"/>
      <c r="AQ3" s="430"/>
      <c r="AR3" s="430"/>
      <c r="AS3" s="430"/>
      <c r="AT3" s="430"/>
      <c r="AU3" s="431"/>
      <c r="AV3" s="429" t="s">
        <v>391</v>
      </c>
      <c r="AW3" s="430"/>
      <c r="AX3" s="430"/>
      <c r="AY3" s="430"/>
      <c r="AZ3" s="430"/>
      <c r="BA3" s="430"/>
      <c r="BB3" s="431"/>
      <c r="BC3" s="429" t="s">
        <v>384</v>
      </c>
      <c r="BD3" s="430"/>
      <c r="BE3" s="430"/>
      <c r="BF3" s="430"/>
      <c r="BG3" s="430"/>
      <c r="BH3" s="430"/>
      <c r="BI3" s="431"/>
      <c r="BJ3" s="429" t="s">
        <v>385</v>
      </c>
      <c r="BK3" s="430"/>
      <c r="BL3" s="430"/>
      <c r="BM3" s="430"/>
      <c r="BN3" s="430"/>
      <c r="BO3" s="430"/>
      <c r="BP3" s="431"/>
      <c r="BQ3" s="429" t="s">
        <v>386</v>
      </c>
      <c r="BR3" s="430"/>
      <c r="BS3" s="430"/>
      <c r="BT3" s="430"/>
      <c r="BU3" s="430"/>
      <c r="BV3" s="430"/>
      <c r="BW3" s="431"/>
      <c r="BX3" s="429" t="s">
        <v>387</v>
      </c>
      <c r="BY3" s="430"/>
      <c r="BZ3" s="430"/>
      <c r="CA3" s="430"/>
      <c r="CB3" s="430"/>
      <c r="CC3" s="430"/>
      <c r="CD3" s="431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84"/>
      <c r="ER3" s="485"/>
      <c r="ES3" s="485"/>
      <c r="ET3" s="485"/>
      <c r="EU3" s="485"/>
      <c r="EV3" s="485"/>
      <c r="EW3" s="486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451" t="s">
        <v>8</v>
      </c>
      <c r="J4" s="105"/>
      <c r="K4" s="106"/>
      <c r="L4" s="453" t="s">
        <v>9</v>
      </c>
      <c r="M4" s="13" t="s">
        <v>7</v>
      </c>
      <c r="N4" s="14"/>
      <c r="O4" s="14"/>
      <c r="P4" s="451" t="s">
        <v>8</v>
      </c>
      <c r="Q4" s="108"/>
      <c r="R4" s="108"/>
      <c r="S4" s="453" t="s">
        <v>9</v>
      </c>
      <c r="T4" s="13" t="s">
        <v>7</v>
      </c>
      <c r="U4" s="14"/>
      <c r="V4" s="14"/>
      <c r="W4" s="451" t="s">
        <v>8</v>
      </c>
      <c r="X4" s="108"/>
      <c r="Y4" s="108"/>
      <c r="Z4" s="453" t="s">
        <v>9</v>
      </c>
      <c r="AA4" s="13" t="s">
        <v>7</v>
      </c>
      <c r="AB4" s="14"/>
      <c r="AC4" s="14"/>
      <c r="AD4" s="451" t="s">
        <v>8</v>
      </c>
      <c r="AE4" s="108"/>
      <c r="AF4" s="108"/>
      <c r="AG4" s="453" t="s">
        <v>9</v>
      </c>
      <c r="AH4" s="13" t="s">
        <v>7</v>
      </c>
      <c r="AI4" s="14"/>
      <c r="AJ4" s="14"/>
      <c r="AK4" s="451" t="s">
        <v>8</v>
      </c>
      <c r="AL4" s="108"/>
      <c r="AM4" s="108"/>
      <c r="AN4" s="453" t="s">
        <v>9</v>
      </c>
      <c r="AO4" s="13" t="s">
        <v>7</v>
      </c>
      <c r="AP4" s="14"/>
      <c r="AQ4" s="14"/>
      <c r="AR4" s="451" t="s">
        <v>8</v>
      </c>
      <c r="AS4" s="108"/>
      <c r="AT4" s="108"/>
      <c r="AU4" s="453" t="s">
        <v>9</v>
      </c>
      <c r="AV4" s="13" t="s">
        <v>7</v>
      </c>
      <c r="AW4" s="14"/>
      <c r="AX4" s="14"/>
      <c r="AY4" s="451" t="s">
        <v>8</v>
      </c>
      <c r="AZ4" s="108"/>
      <c r="BA4" s="108"/>
      <c r="BB4" s="453" t="s">
        <v>9</v>
      </c>
      <c r="BC4" s="13" t="s">
        <v>7</v>
      </c>
      <c r="BD4" s="14"/>
      <c r="BE4" s="14"/>
      <c r="BF4" s="451" t="s">
        <v>8</v>
      </c>
      <c r="BG4" s="108"/>
      <c r="BH4" s="108"/>
      <c r="BI4" s="453" t="s">
        <v>9</v>
      </c>
      <c r="BJ4" s="13" t="s">
        <v>7</v>
      </c>
      <c r="BK4" s="14"/>
      <c r="BL4" s="14"/>
      <c r="BM4" s="451" t="s">
        <v>8</v>
      </c>
      <c r="BN4" s="108"/>
      <c r="BO4" s="108"/>
      <c r="BP4" s="453" t="s">
        <v>9</v>
      </c>
      <c r="BQ4" s="13" t="s">
        <v>7</v>
      </c>
      <c r="BR4" s="14"/>
      <c r="BS4" s="14"/>
      <c r="BT4" s="451" t="s">
        <v>8</v>
      </c>
      <c r="BU4" s="108"/>
      <c r="BV4" s="108"/>
      <c r="BW4" s="453" t="s">
        <v>9</v>
      </c>
      <c r="BX4" s="13" t="s">
        <v>7</v>
      </c>
      <c r="BY4" s="14"/>
      <c r="BZ4" s="14"/>
      <c r="CA4" s="451" t="s">
        <v>8</v>
      </c>
      <c r="CB4" s="108"/>
      <c r="CC4" s="108"/>
      <c r="CD4" s="453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74" t="s">
        <v>10</v>
      </c>
      <c r="ER4" s="115"/>
      <c r="ES4" s="115"/>
      <c r="ET4" s="476" t="s">
        <v>11</v>
      </c>
      <c r="EU4" s="116"/>
      <c r="EV4" s="116"/>
      <c r="EW4" s="478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17">
        <v>100</v>
      </c>
      <c r="G5" s="99"/>
      <c r="H5" s="100"/>
      <c r="I5" s="452"/>
      <c r="J5" s="111"/>
      <c r="K5" s="112"/>
      <c r="L5" s="454"/>
      <c r="M5" s="117">
        <v>100</v>
      </c>
      <c r="N5" s="28"/>
      <c r="O5" s="28"/>
      <c r="P5" s="452"/>
      <c r="Q5" s="113"/>
      <c r="R5" s="113"/>
      <c r="S5" s="454"/>
      <c r="T5" s="117">
        <v>100</v>
      </c>
      <c r="U5" s="28"/>
      <c r="V5" s="28"/>
      <c r="W5" s="452"/>
      <c r="X5" s="113"/>
      <c r="Y5" s="113"/>
      <c r="Z5" s="454"/>
      <c r="AA5" s="117">
        <v>100</v>
      </c>
      <c r="AB5" s="28"/>
      <c r="AC5" s="28"/>
      <c r="AD5" s="452"/>
      <c r="AE5" s="113"/>
      <c r="AF5" s="113"/>
      <c r="AG5" s="454"/>
      <c r="AH5" s="117">
        <v>100</v>
      </c>
      <c r="AI5" s="28"/>
      <c r="AJ5" s="28"/>
      <c r="AK5" s="452"/>
      <c r="AL5" s="113"/>
      <c r="AM5" s="113"/>
      <c r="AN5" s="454"/>
      <c r="AO5" s="117">
        <v>100</v>
      </c>
      <c r="AP5" s="28"/>
      <c r="AQ5" s="28"/>
      <c r="AR5" s="452"/>
      <c r="AS5" s="113"/>
      <c r="AT5" s="113"/>
      <c r="AU5" s="454"/>
      <c r="AV5" s="117">
        <v>100</v>
      </c>
      <c r="AW5" s="28"/>
      <c r="AX5" s="28"/>
      <c r="AY5" s="452"/>
      <c r="AZ5" s="113"/>
      <c r="BA5" s="113"/>
      <c r="BB5" s="454"/>
      <c r="BC5" s="117">
        <v>100</v>
      </c>
      <c r="BD5" s="28"/>
      <c r="BE5" s="28"/>
      <c r="BF5" s="452"/>
      <c r="BG5" s="113"/>
      <c r="BH5" s="113"/>
      <c r="BI5" s="454"/>
      <c r="BJ5" s="117">
        <v>100</v>
      </c>
      <c r="BK5" s="28"/>
      <c r="BL5" s="28"/>
      <c r="BM5" s="452"/>
      <c r="BN5" s="113"/>
      <c r="BO5" s="113"/>
      <c r="BP5" s="454"/>
      <c r="BQ5" s="117">
        <v>100</v>
      </c>
      <c r="BR5" s="28"/>
      <c r="BS5" s="28"/>
      <c r="BT5" s="452"/>
      <c r="BU5" s="113"/>
      <c r="BV5" s="113"/>
      <c r="BW5" s="480"/>
      <c r="BX5" s="117">
        <v>100</v>
      </c>
      <c r="BY5" s="28"/>
      <c r="BZ5" s="28"/>
      <c r="CA5" s="452"/>
      <c r="CB5" s="113"/>
      <c r="CC5" s="113"/>
      <c r="CD5" s="454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75"/>
      <c r="ER5" s="118"/>
      <c r="ES5" s="118"/>
      <c r="ET5" s="477"/>
      <c r="EU5" s="119"/>
      <c r="EV5" s="119"/>
      <c r="EW5" s="479"/>
      <c r="EX5" s="402"/>
      <c r="EY5" s="405"/>
      <c r="EZ5" s="386"/>
      <c r="FA5" s="389"/>
    </row>
    <row r="6" spans="1:158" ht="50.1" customHeight="1" thickTop="1">
      <c r="A6" s="33">
        <v>43</v>
      </c>
      <c r="B6" s="155" t="s">
        <v>53</v>
      </c>
      <c r="C6" s="156">
        <v>17101075</v>
      </c>
      <c r="D6" s="157" t="s">
        <v>77</v>
      </c>
      <c r="E6" s="158" t="s">
        <v>14</v>
      </c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48">
        <v>94</v>
      </c>
      <c r="AB6" s="339">
        <f t="shared" ref="AB6:AB25" si="18">IF(AA6=0,0,IF(AA6&lt;40,0,IF(AA6&lt;50,1,IF(AA6&lt;55,1.333,IF(AA6&lt;60,1.666,IF(AA6&lt;65,2,IF(AA6&lt;70,2.333,IF(AA6&gt;=70,0))))))))</f>
        <v>0</v>
      </c>
      <c r="AC6" s="339">
        <f t="shared" ref="AC6:AC25" si="19">IF(AA6=0,0,IF(AA6&lt;70,0,IF(AA6&lt;75,2.666,IF(AA6&lt;80,3,IF(AA6&lt;85,3.333,IF(AA6&lt;90,3.666,IF(AA6&lt;=100,4)))))))</f>
        <v>4</v>
      </c>
      <c r="AD6" s="340">
        <f t="shared" ref="AD6:AD25" si="20">IF(AB6=0,AC6,AB6)</f>
        <v>4</v>
      </c>
      <c r="AE6" s="339">
        <f t="shared" ref="AE6:AE25" si="21">IF(AA6=0,0,IF(AA6&lt;40,"F",IF(AA6&lt;50,"D",IF(AA6&lt;55,"D+",IF(AA6&lt;60,"C-",IF(AA6&lt;65,"C",IF(AA6&lt;70,"C+",IF(AA6&gt;=70,0))))))))</f>
        <v>0</v>
      </c>
      <c r="AF6" s="339" t="str">
        <f t="shared" ref="AF6:AF25" si="22">IF(AA6=0,0,IF(AA6&lt;70,0,IF(AA6&lt;75,"B-",IF(AA6&lt;80,"B",IF(AA6&lt;85,"B+",IF(AA6&lt;90,"A-",IF(AA6&lt;=100,"A")))))))</f>
        <v>A</v>
      </c>
      <c r="AG6" s="349" t="str">
        <f t="shared" ref="AG6:AG25" si="23">IF(AE6=0,AF6,AE6)</f>
        <v>A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48">
        <v>93</v>
      </c>
      <c r="AP6" s="339">
        <f t="shared" ref="AP6:AP25" si="30">IF(AO6=0,0,IF(AO6&lt;40,0,IF(AO6&lt;50,1,IF(AO6&lt;55,1.333,IF(AO6&lt;60,1.666,IF(AO6&lt;65,2,IF(AO6&lt;70,2.333,IF(AO6&gt;=70,0))))))))</f>
        <v>0</v>
      </c>
      <c r="AQ6" s="339">
        <f t="shared" ref="AQ6:AQ25" si="31">IF(AO6=0,0,IF(AO6&lt;70,0,IF(AO6&lt;75,2.666,IF(AO6&lt;80,3,IF(AO6&lt;85,3.333,IF(AO6&lt;90,3.666,IF(AO6&lt;=100,4)))))))</f>
        <v>4</v>
      </c>
      <c r="AR6" s="340">
        <f t="shared" ref="AR6:AR25" si="32">IF(AP6=0,AQ6,AP6)</f>
        <v>4</v>
      </c>
      <c r="AS6" s="339">
        <f t="shared" ref="AS6:AS25" si="33">IF(AO6=0,0,IF(AO6&lt;40,"F",IF(AO6&lt;50,"D",IF(AO6&lt;55,"D+",IF(AO6&lt;60,"C-",IF(AO6&lt;65,"C",IF(AO6&lt;70,"C+",IF(AO6&gt;=70,0))))))))</f>
        <v>0</v>
      </c>
      <c r="AT6" s="339" t="str">
        <f t="shared" ref="AT6:AT25" si="34">IF(AO6=0,0,IF(AO6&lt;70,0,IF(AO6&lt;75,"B-",IF(AO6&lt;80,"B",IF(AO6&lt;85,"B+",IF(AO6&lt;90,"A-",IF(AO6&lt;=100,"A")))))))</f>
        <v>A</v>
      </c>
      <c r="AU6" s="349" t="str">
        <f t="shared" ref="AU6:AU25" si="35">IF(AS6=0,AT6,AS6)</f>
        <v>A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48">
        <v>86</v>
      </c>
      <c r="BD6" s="339">
        <f t="shared" ref="BD6:BD25" si="42">IF(BC6=0,0,IF(BC6&lt;40,0,IF(BC6&lt;50,1,IF(BC6&lt;55,1.333,IF(BC6&lt;60,1.666,IF(BC6&lt;65,2,IF(BC6&lt;70,2.333,IF(BC6&gt;=70,0))))))))</f>
        <v>0</v>
      </c>
      <c r="BE6" s="339">
        <f t="shared" ref="BE6:BE25" si="43">IF(BC6=0,0,IF(BC6&lt;70,0,IF(BC6&lt;75,2.666,IF(BC6&lt;80,3,IF(BC6&lt;85,3.333,IF(BC6&lt;90,3.666,IF(BC6&lt;=100,4)))))))</f>
        <v>3.6659999999999999</v>
      </c>
      <c r="BF6" s="340">
        <f t="shared" ref="BF6:BF25" si="44">IF(BD6=0,BE6,BD6)</f>
        <v>3.6659999999999999</v>
      </c>
      <c r="BG6" s="339">
        <f t="shared" ref="BG6:BG25" si="45">IF(BC6=0,0,IF(BC6&lt;40,"F",IF(BC6&lt;50,"D",IF(BC6&lt;55,"D+",IF(BC6&lt;60,"C-",IF(BC6&lt;65,"C",IF(BC6&lt;70,"C+",IF(BC6&gt;=70,0))))))))</f>
        <v>0</v>
      </c>
      <c r="BH6" s="339" t="str">
        <f t="shared" ref="BH6:BH25" si="46">IF(BC6=0,0,IF(BC6&lt;70,0,IF(BC6&lt;75,"B-",IF(BC6&lt;80,"B",IF(BC6&lt;85,"B+",IF(BC6&lt;90,"A-",IF(BC6&lt;=100,"A")))))))</f>
        <v>A-</v>
      </c>
      <c r="BI6" s="349" t="str">
        <f t="shared" ref="BI6:BI25" si="47">IF(BG6=0,BH6,BG6)</f>
        <v>A-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11.666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34.997999999999998</v>
      </c>
      <c r="ET6" s="46">
        <f t="shared" ref="ET6:ET25" si="122">IF((ES6=0),0,(ROUND((ES6/ER6),3)))</f>
        <v>3.8889999999999998</v>
      </c>
      <c r="EU6" s="44">
        <f t="shared" ref="EU6:EU25" si="123">IF(ER6=0,0,IF(ET6&lt;=0,"F",IF(ET6&lt;1,"F",IF(ET6&lt;1.333,"D",IF(ET6&lt;1.666,"D+",IF(ET6&lt;2,"C-",IF(ET6&lt;2.333,"C",IF(ET6&gt;=2.333,0))))))))</f>
        <v>0</v>
      </c>
      <c r="EV6" s="44" t="str">
        <f t="shared" ref="EV6:EV25" si="124">IF(ER6=0,0,IF(ET6&lt;2.333,0,IF(ET6&lt;2.666,"C+",IF(ET6&lt;3,"B-",IF(ET6&lt;3.333,"B",IF(ET6&lt;3.666,"B+",IF(ET6&lt;4,"A-",IF(ET6=4,"A"))))))))</f>
        <v>A-</v>
      </c>
      <c r="EW6" s="180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53">
        <v>44</v>
      </c>
      <c r="B7" s="145" t="s">
        <v>53</v>
      </c>
      <c r="C7" s="146">
        <v>17101076</v>
      </c>
      <c r="D7" s="149" t="s">
        <v>78</v>
      </c>
      <c r="E7" s="159" t="s">
        <v>75</v>
      </c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350">
        <v>70</v>
      </c>
      <c r="AB7" s="343">
        <f t="shared" si="18"/>
        <v>0</v>
      </c>
      <c r="AC7" s="343">
        <f t="shared" si="19"/>
        <v>2.6659999999999999</v>
      </c>
      <c r="AD7" s="344">
        <f t="shared" si="20"/>
        <v>2.6659999999999999</v>
      </c>
      <c r="AE7" s="343">
        <f t="shared" si="21"/>
        <v>0</v>
      </c>
      <c r="AF7" s="343" t="str">
        <f t="shared" si="22"/>
        <v>B-</v>
      </c>
      <c r="AG7" s="351" t="str">
        <f t="shared" si="23"/>
        <v>B-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350">
        <v>75</v>
      </c>
      <c r="AP7" s="343">
        <f t="shared" si="30"/>
        <v>0</v>
      </c>
      <c r="AQ7" s="343">
        <f t="shared" si="31"/>
        <v>3</v>
      </c>
      <c r="AR7" s="344">
        <f t="shared" si="32"/>
        <v>3</v>
      </c>
      <c r="AS7" s="343">
        <f t="shared" si="33"/>
        <v>0</v>
      </c>
      <c r="AT7" s="343" t="str">
        <f t="shared" si="34"/>
        <v>B</v>
      </c>
      <c r="AU7" s="351" t="str">
        <f t="shared" si="35"/>
        <v>B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350">
        <v>85</v>
      </c>
      <c r="BD7" s="343">
        <f t="shared" si="42"/>
        <v>0</v>
      </c>
      <c r="BE7" s="343">
        <f t="shared" si="43"/>
        <v>3.6659999999999999</v>
      </c>
      <c r="BF7" s="344">
        <f t="shared" si="44"/>
        <v>3.6659999999999999</v>
      </c>
      <c r="BG7" s="343">
        <f t="shared" si="45"/>
        <v>0</v>
      </c>
      <c r="BH7" s="343" t="str">
        <f t="shared" si="46"/>
        <v>A-</v>
      </c>
      <c r="BI7" s="351" t="str">
        <f t="shared" si="47"/>
        <v>A-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9.3320000000000007</v>
      </c>
      <c r="ER7" s="47">
        <f t="shared" si="120"/>
        <v>9</v>
      </c>
      <c r="ES7" s="67">
        <f t="shared" si="121"/>
        <v>27.995999999999995</v>
      </c>
      <c r="ET7" s="68">
        <f t="shared" si="122"/>
        <v>3.1110000000000002</v>
      </c>
      <c r="EU7" s="47">
        <f t="shared" si="123"/>
        <v>0</v>
      </c>
      <c r="EV7" s="47" t="str">
        <f t="shared" si="124"/>
        <v>B</v>
      </c>
      <c r="EW7" s="48" t="str">
        <f t="shared" si="125"/>
        <v>B</v>
      </c>
      <c r="EX7" s="69"/>
      <c r="EY7" s="70"/>
      <c r="EZ7" s="71"/>
      <c r="FA7" s="52"/>
      <c r="FB7" s="72"/>
    </row>
    <row r="8" spans="1:158" ht="50.1" customHeight="1">
      <c r="A8" s="53">
        <v>45</v>
      </c>
      <c r="B8" s="145" t="s">
        <v>53</v>
      </c>
      <c r="C8" s="146">
        <v>17101078</v>
      </c>
      <c r="D8" s="149" t="s">
        <v>79</v>
      </c>
      <c r="E8" s="159" t="s">
        <v>75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350">
        <v>76</v>
      </c>
      <c r="AP8" s="343">
        <f t="shared" si="30"/>
        <v>0</v>
      </c>
      <c r="AQ8" s="343">
        <f t="shared" si="31"/>
        <v>3</v>
      </c>
      <c r="AR8" s="344">
        <f t="shared" si="32"/>
        <v>3</v>
      </c>
      <c r="AS8" s="343">
        <f t="shared" si="33"/>
        <v>0</v>
      </c>
      <c r="AT8" s="343" t="str">
        <f t="shared" si="34"/>
        <v>B</v>
      </c>
      <c r="AU8" s="351" t="str">
        <f t="shared" si="35"/>
        <v>B</v>
      </c>
      <c r="AV8" s="350">
        <v>85</v>
      </c>
      <c r="AW8" s="343">
        <f t="shared" si="36"/>
        <v>0</v>
      </c>
      <c r="AX8" s="343">
        <f t="shared" si="37"/>
        <v>3.6659999999999999</v>
      </c>
      <c r="AY8" s="344">
        <f t="shared" si="38"/>
        <v>3.6659999999999999</v>
      </c>
      <c r="AZ8" s="343">
        <f t="shared" si="39"/>
        <v>0</v>
      </c>
      <c r="BA8" s="343" t="str">
        <f t="shared" si="40"/>
        <v>A-</v>
      </c>
      <c r="BB8" s="351" t="str">
        <f t="shared" si="41"/>
        <v>A-</v>
      </c>
      <c r="BC8" s="350">
        <v>88</v>
      </c>
      <c r="BD8" s="343">
        <f t="shared" si="42"/>
        <v>0</v>
      </c>
      <c r="BE8" s="343">
        <f t="shared" si="43"/>
        <v>3.6659999999999999</v>
      </c>
      <c r="BF8" s="344">
        <f t="shared" si="44"/>
        <v>3.6659999999999999</v>
      </c>
      <c r="BG8" s="343">
        <f t="shared" si="45"/>
        <v>0</v>
      </c>
      <c r="BH8" s="343" t="str">
        <f t="shared" si="46"/>
        <v>A-</v>
      </c>
      <c r="BI8" s="351" t="str">
        <f t="shared" si="47"/>
        <v>A-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10.332000000000001</v>
      </c>
      <c r="ER8" s="47">
        <f t="shared" si="120"/>
        <v>9</v>
      </c>
      <c r="ES8" s="67">
        <f t="shared" si="121"/>
        <v>30.995999999999995</v>
      </c>
      <c r="ET8" s="68">
        <f t="shared" si="122"/>
        <v>3.444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46</v>
      </c>
      <c r="B9" s="145" t="s">
        <v>53</v>
      </c>
      <c r="C9" s="146">
        <v>17101079</v>
      </c>
      <c r="D9" s="149" t="s">
        <v>80</v>
      </c>
      <c r="E9" s="159" t="s">
        <v>40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350">
        <v>9</v>
      </c>
      <c r="U9" s="343">
        <f t="shared" si="12"/>
        <v>0</v>
      </c>
      <c r="V9" s="343">
        <f t="shared" si="13"/>
        <v>0</v>
      </c>
      <c r="W9" s="344">
        <f t="shared" si="14"/>
        <v>0</v>
      </c>
      <c r="X9" s="343" t="str">
        <f t="shared" si="15"/>
        <v>F</v>
      </c>
      <c r="Y9" s="343">
        <f t="shared" si="16"/>
        <v>0</v>
      </c>
      <c r="Z9" s="351" t="str">
        <f t="shared" si="17"/>
        <v>F</v>
      </c>
      <c r="AA9" s="350">
        <v>61</v>
      </c>
      <c r="AB9" s="343">
        <f t="shared" si="18"/>
        <v>2</v>
      </c>
      <c r="AC9" s="343">
        <f t="shared" si="19"/>
        <v>0</v>
      </c>
      <c r="AD9" s="344">
        <f t="shared" si="20"/>
        <v>2</v>
      </c>
      <c r="AE9" s="343" t="str">
        <f t="shared" si="21"/>
        <v>C</v>
      </c>
      <c r="AF9" s="343">
        <f t="shared" si="22"/>
        <v>0</v>
      </c>
      <c r="AG9" s="351" t="str">
        <f t="shared" si="23"/>
        <v>C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350">
        <v>38</v>
      </c>
      <c r="BD9" s="343">
        <f t="shared" si="42"/>
        <v>0</v>
      </c>
      <c r="BE9" s="343">
        <f t="shared" si="43"/>
        <v>0</v>
      </c>
      <c r="BF9" s="344">
        <f t="shared" si="44"/>
        <v>0</v>
      </c>
      <c r="BG9" s="343" t="str">
        <f t="shared" si="45"/>
        <v>F</v>
      </c>
      <c r="BH9" s="343">
        <f t="shared" si="46"/>
        <v>0</v>
      </c>
      <c r="BI9" s="351" t="str">
        <f t="shared" si="47"/>
        <v>F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2</v>
      </c>
      <c r="ER9" s="47">
        <f t="shared" si="120"/>
        <v>9</v>
      </c>
      <c r="ES9" s="67">
        <f t="shared" si="121"/>
        <v>6</v>
      </c>
      <c r="ET9" s="68">
        <f t="shared" si="122"/>
        <v>0.66700000000000004</v>
      </c>
      <c r="EU9" s="47" t="str">
        <f t="shared" si="123"/>
        <v>F</v>
      </c>
      <c r="EV9" s="47">
        <f t="shared" si="124"/>
        <v>0</v>
      </c>
      <c r="EW9" s="48" t="str">
        <f t="shared" si="125"/>
        <v>F</v>
      </c>
      <c r="EX9" s="69"/>
      <c r="EY9" s="70"/>
      <c r="EZ9" s="71"/>
      <c r="FA9" s="52"/>
    </row>
    <row r="10" spans="1:158" ht="50.1" customHeight="1">
      <c r="A10" s="53">
        <v>47</v>
      </c>
      <c r="B10" s="145" t="s">
        <v>53</v>
      </c>
      <c r="C10" s="146">
        <v>17101082</v>
      </c>
      <c r="D10" s="149" t="s">
        <v>81</v>
      </c>
      <c r="E10" s="159" t="s">
        <v>82</v>
      </c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350" t="s">
        <v>446</v>
      </c>
      <c r="U10" s="343">
        <f t="shared" si="12"/>
        <v>0</v>
      </c>
      <c r="V10" s="343" t="b">
        <f t="shared" si="13"/>
        <v>0</v>
      </c>
      <c r="W10" s="344" t="b">
        <f t="shared" si="14"/>
        <v>0</v>
      </c>
      <c r="X10" s="343">
        <f t="shared" si="15"/>
        <v>0</v>
      </c>
      <c r="Y10" s="343" t="b">
        <f t="shared" si="16"/>
        <v>0</v>
      </c>
      <c r="Z10" s="351" t="b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350" t="s">
        <v>446</v>
      </c>
      <c r="AI10" s="343">
        <f t="shared" si="24"/>
        <v>0</v>
      </c>
      <c r="AJ10" s="343" t="b">
        <f t="shared" si="25"/>
        <v>0</v>
      </c>
      <c r="AK10" s="344" t="b">
        <f t="shared" si="26"/>
        <v>0</v>
      </c>
      <c r="AL10" s="343">
        <f t="shared" si="27"/>
        <v>0</v>
      </c>
      <c r="AM10" s="343" t="b">
        <f t="shared" si="28"/>
        <v>0</v>
      </c>
      <c r="AN10" s="351" t="b">
        <f t="shared" si="29"/>
        <v>0</v>
      </c>
      <c r="AO10" s="350" t="s">
        <v>446</v>
      </c>
      <c r="AP10" s="343">
        <f t="shared" si="30"/>
        <v>0</v>
      </c>
      <c r="AQ10" s="343" t="b">
        <f t="shared" si="31"/>
        <v>0</v>
      </c>
      <c r="AR10" s="344" t="b">
        <f t="shared" si="32"/>
        <v>0</v>
      </c>
      <c r="AS10" s="343">
        <f t="shared" si="33"/>
        <v>0</v>
      </c>
      <c r="AT10" s="343" t="b">
        <f t="shared" si="34"/>
        <v>0</v>
      </c>
      <c r="AU10" s="351" t="b">
        <f t="shared" si="35"/>
        <v>0</v>
      </c>
      <c r="AV10" s="350" t="s">
        <v>446</v>
      </c>
      <c r="AW10" s="343">
        <f t="shared" si="36"/>
        <v>0</v>
      </c>
      <c r="AX10" s="343" t="b">
        <f t="shared" si="37"/>
        <v>0</v>
      </c>
      <c r="AY10" s="344" t="b">
        <f t="shared" si="38"/>
        <v>0</v>
      </c>
      <c r="AZ10" s="343">
        <f t="shared" si="39"/>
        <v>0</v>
      </c>
      <c r="BA10" s="343" t="b">
        <f t="shared" si="40"/>
        <v>0</v>
      </c>
      <c r="BB10" s="351" t="b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350" t="s">
        <v>446</v>
      </c>
      <c r="BK10" s="343">
        <f t="shared" si="48"/>
        <v>0</v>
      </c>
      <c r="BL10" s="343" t="b">
        <f t="shared" si="49"/>
        <v>0</v>
      </c>
      <c r="BM10" s="344" t="b">
        <f t="shared" si="50"/>
        <v>0</v>
      </c>
      <c r="BN10" s="343">
        <f t="shared" si="51"/>
        <v>0</v>
      </c>
      <c r="BO10" s="343" t="b">
        <f t="shared" si="52"/>
        <v>0</v>
      </c>
      <c r="BP10" s="351" t="b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0</v>
      </c>
      <c r="ER10" s="47">
        <f t="shared" si="120"/>
        <v>0</v>
      </c>
      <c r="ES10" s="67">
        <f t="shared" si="121"/>
        <v>0</v>
      </c>
      <c r="ET10" s="68">
        <f t="shared" si="122"/>
        <v>0</v>
      </c>
      <c r="EU10" s="47">
        <f t="shared" si="123"/>
        <v>0</v>
      </c>
      <c r="EV10" s="47">
        <f t="shared" si="124"/>
        <v>0</v>
      </c>
      <c r="EW10" s="48">
        <f t="shared" si="125"/>
        <v>0</v>
      </c>
      <c r="EX10" s="69"/>
      <c r="EY10" s="70"/>
      <c r="EZ10" s="71"/>
      <c r="FA10" s="52"/>
    </row>
    <row r="11" spans="1:158" ht="50.1" customHeight="1">
      <c r="A11" s="53">
        <v>48</v>
      </c>
      <c r="B11" s="145" t="s">
        <v>53</v>
      </c>
      <c r="C11" s="146">
        <v>17101083</v>
      </c>
      <c r="D11" s="149" t="s">
        <v>83</v>
      </c>
      <c r="E11" s="159" t="s">
        <v>21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350">
        <v>98</v>
      </c>
      <c r="AP11" s="343">
        <f t="shared" si="30"/>
        <v>0</v>
      </c>
      <c r="AQ11" s="343">
        <f t="shared" si="31"/>
        <v>4</v>
      </c>
      <c r="AR11" s="344">
        <f t="shared" si="32"/>
        <v>4</v>
      </c>
      <c r="AS11" s="343">
        <f t="shared" si="33"/>
        <v>0</v>
      </c>
      <c r="AT11" s="343" t="str">
        <f t="shared" si="34"/>
        <v>A</v>
      </c>
      <c r="AU11" s="351" t="str">
        <f t="shared" si="35"/>
        <v>A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50">
        <v>85</v>
      </c>
      <c r="BK11" s="343">
        <f t="shared" si="48"/>
        <v>0</v>
      </c>
      <c r="BL11" s="343">
        <f t="shared" si="49"/>
        <v>3.6659999999999999</v>
      </c>
      <c r="BM11" s="344">
        <f t="shared" si="50"/>
        <v>3.6659999999999999</v>
      </c>
      <c r="BN11" s="343">
        <f t="shared" si="51"/>
        <v>0</v>
      </c>
      <c r="BO11" s="343" t="str">
        <f t="shared" si="52"/>
        <v>A-</v>
      </c>
      <c r="BP11" s="351" t="str">
        <f t="shared" si="53"/>
        <v>A-</v>
      </c>
      <c r="BQ11" s="350">
        <v>84</v>
      </c>
      <c r="BR11" s="343">
        <f t="shared" si="54"/>
        <v>0</v>
      </c>
      <c r="BS11" s="343">
        <f t="shared" si="55"/>
        <v>3.3330000000000002</v>
      </c>
      <c r="BT11" s="344">
        <f t="shared" si="56"/>
        <v>3.3330000000000002</v>
      </c>
      <c r="BU11" s="343">
        <f t="shared" si="57"/>
        <v>0</v>
      </c>
      <c r="BV11" s="343" t="str">
        <f t="shared" si="58"/>
        <v>B+</v>
      </c>
      <c r="BW11" s="351" t="str">
        <f t="shared" si="59"/>
        <v>B+</v>
      </c>
      <c r="BX11" s="350">
        <v>87</v>
      </c>
      <c r="BY11" s="343">
        <f t="shared" si="60"/>
        <v>0</v>
      </c>
      <c r="BZ11" s="343">
        <f t="shared" si="61"/>
        <v>3.6659999999999999</v>
      </c>
      <c r="CA11" s="344">
        <f t="shared" si="62"/>
        <v>3.6659999999999999</v>
      </c>
      <c r="CB11" s="343">
        <f t="shared" si="63"/>
        <v>0</v>
      </c>
      <c r="CC11" s="343" t="str">
        <f t="shared" si="64"/>
        <v>A-</v>
      </c>
      <c r="CD11" s="351" t="str">
        <f t="shared" si="65"/>
        <v>A-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14.665000000000001</v>
      </c>
      <c r="ER11" s="47">
        <f t="shared" si="120"/>
        <v>12</v>
      </c>
      <c r="ES11" s="67">
        <f t="shared" si="121"/>
        <v>43.994999999999997</v>
      </c>
      <c r="ET11" s="68">
        <f t="shared" si="122"/>
        <v>3.6659999999999999</v>
      </c>
      <c r="EU11" s="47">
        <f t="shared" si="123"/>
        <v>0</v>
      </c>
      <c r="EV11" s="47" t="str">
        <f t="shared" si="124"/>
        <v>A-</v>
      </c>
      <c r="EW11" s="48" t="str">
        <f t="shared" si="125"/>
        <v>A-</v>
      </c>
      <c r="EX11" s="69"/>
      <c r="EY11" s="70"/>
      <c r="EZ11" s="71"/>
      <c r="FA11" s="52"/>
    </row>
    <row r="12" spans="1:158" ht="50.1" customHeight="1">
      <c r="A12" s="53">
        <v>49</v>
      </c>
      <c r="B12" s="145" t="s">
        <v>53</v>
      </c>
      <c r="C12" s="146">
        <v>17101084</v>
      </c>
      <c r="D12" s="149" t="s">
        <v>84</v>
      </c>
      <c r="E12" s="159" t="s">
        <v>75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350">
        <v>94</v>
      </c>
      <c r="AP12" s="343">
        <f t="shared" si="30"/>
        <v>0</v>
      </c>
      <c r="AQ12" s="343">
        <f t="shared" si="31"/>
        <v>4</v>
      </c>
      <c r="AR12" s="344">
        <f t="shared" si="32"/>
        <v>4</v>
      </c>
      <c r="AS12" s="343">
        <f t="shared" si="33"/>
        <v>0</v>
      </c>
      <c r="AT12" s="343" t="str">
        <f t="shared" si="34"/>
        <v>A</v>
      </c>
      <c r="AU12" s="351" t="str">
        <f t="shared" si="35"/>
        <v>A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350">
        <v>85</v>
      </c>
      <c r="BK12" s="343">
        <f t="shared" si="48"/>
        <v>0</v>
      </c>
      <c r="BL12" s="343">
        <f t="shared" si="49"/>
        <v>3.6659999999999999</v>
      </c>
      <c r="BM12" s="344">
        <f t="shared" si="50"/>
        <v>3.6659999999999999</v>
      </c>
      <c r="BN12" s="343">
        <f t="shared" si="51"/>
        <v>0</v>
      </c>
      <c r="BO12" s="343" t="str">
        <f t="shared" si="52"/>
        <v>A-</v>
      </c>
      <c r="BP12" s="351" t="str">
        <f t="shared" si="53"/>
        <v>A-</v>
      </c>
      <c r="BQ12" s="350">
        <v>91</v>
      </c>
      <c r="BR12" s="343">
        <f t="shared" si="54"/>
        <v>0</v>
      </c>
      <c r="BS12" s="343">
        <f t="shared" si="55"/>
        <v>4</v>
      </c>
      <c r="BT12" s="344">
        <f t="shared" si="56"/>
        <v>4</v>
      </c>
      <c r="BU12" s="343">
        <f t="shared" si="57"/>
        <v>0</v>
      </c>
      <c r="BV12" s="343" t="str">
        <f t="shared" si="58"/>
        <v>A</v>
      </c>
      <c r="BW12" s="351" t="str">
        <f t="shared" si="59"/>
        <v>A</v>
      </c>
      <c r="BX12" s="350">
        <v>75</v>
      </c>
      <c r="BY12" s="343">
        <f t="shared" si="60"/>
        <v>0</v>
      </c>
      <c r="BZ12" s="343">
        <f t="shared" si="61"/>
        <v>3</v>
      </c>
      <c r="CA12" s="344">
        <f t="shared" si="62"/>
        <v>3</v>
      </c>
      <c r="CB12" s="343">
        <f t="shared" si="63"/>
        <v>0</v>
      </c>
      <c r="CC12" s="343" t="str">
        <f t="shared" si="64"/>
        <v>B</v>
      </c>
      <c r="CD12" s="351" t="str">
        <f t="shared" si="65"/>
        <v>B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14.666</v>
      </c>
      <c r="ER12" s="47">
        <f t="shared" si="120"/>
        <v>12</v>
      </c>
      <c r="ES12" s="67">
        <f t="shared" si="121"/>
        <v>43.997999999999998</v>
      </c>
      <c r="ET12" s="68">
        <f t="shared" si="122"/>
        <v>3.6669999999999998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53">
        <v>50</v>
      </c>
      <c r="B13" s="139" t="s">
        <v>16</v>
      </c>
      <c r="C13" s="138">
        <v>17201301</v>
      </c>
      <c r="D13" s="153" t="s">
        <v>85</v>
      </c>
      <c r="E13" s="160" t="s">
        <v>21</v>
      </c>
      <c r="F13" s="350">
        <v>65</v>
      </c>
      <c r="G13" s="343">
        <f t="shared" si="0"/>
        <v>2.3330000000000002</v>
      </c>
      <c r="H13" s="343">
        <f t="shared" si="1"/>
        <v>0</v>
      </c>
      <c r="I13" s="344">
        <f t="shared" si="2"/>
        <v>2.3330000000000002</v>
      </c>
      <c r="J13" s="343" t="str">
        <f t="shared" si="3"/>
        <v>C+</v>
      </c>
      <c r="K13" s="343">
        <f t="shared" si="4"/>
        <v>0</v>
      </c>
      <c r="L13" s="351" t="str">
        <f t="shared" si="5"/>
        <v>C+</v>
      </c>
      <c r="M13" s="350">
        <v>74</v>
      </c>
      <c r="N13" s="343">
        <f t="shared" si="6"/>
        <v>0</v>
      </c>
      <c r="O13" s="343">
        <f t="shared" si="7"/>
        <v>2.6659999999999999</v>
      </c>
      <c r="P13" s="344">
        <f t="shared" si="8"/>
        <v>2.6659999999999999</v>
      </c>
      <c r="Q13" s="343">
        <f t="shared" si="9"/>
        <v>0</v>
      </c>
      <c r="R13" s="343" t="str">
        <f t="shared" si="10"/>
        <v>B-</v>
      </c>
      <c r="S13" s="351" t="str">
        <f t="shared" si="11"/>
        <v>B-</v>
      </c>
      <c r="T13" s="350">
        <v>60</v>
      </c>
      <c r="U13" s="343">
        <f t="shared" si="12"/>
        <v>2</v>
      </c>
      <c r="V13" s="343">
        <f t="shared" si="13"/>
        <v>0</v>
      </c>
      <c r="W13" s="344">
        <f t="shared" si="14"/>
        <v>2</v>
      </c>
      <c r="X13" s="343" t="str">
        <f t="shared" si="15"/>
        <v>C</v>
      </c>
      <c r="Y13" s="343">
        <f t="shared" si="16"/>
        <v>0</v>
      </c>
      <c r="Z13" s="351" t="str">
        <f t="shared" si="17"/>
        <v>C</v>
      </c>
      <c r="AA13" s="350">
        <v>68</v>
      </c>
      <c r="AB13" s="343">
        <f t="shared" si="18"/>
        <v>2.3330000000000002</v>
      </c>
      <c r="AC13" s="343">
        <f t="shared" si="19"/>
        <v>0</v>
      </c>
      <c r="AD13" s="344">
        <f t="shared" si="20"/>
        <v>2.3330000000000002</v>
      </c>
      <c r="AE13" s="343" t="str">
        <f t="shared" si="21"/>
        <v>C+</v>
      </c>
      <c r="AF13" s="343">
        <f t="shared" si="22"/>
        <v>0</v>
      </c>
      <c r="AG13" s="351" t="str">
        <f t="shared" si="23"/>
        <v>C+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350">
        <v>70</v>
      </c>
      <c r="BR13" s="343">
        <f t="shared" si="54"/>
        <v>0</v>
      </c>
      <c r="BS13" s="343">
        <f t="shared" si="55"/>
        <v>2.6659999999999999</v>
      </c>
      <c r="BT13" s="344">
        <f t="shared" si="56"/>
        <v>2.6659999999999999</v>
      </c>
      <c r="BU13" s="343">
        <f t="shared" si="57"/>
        <v>0</v>
      </c>
      <c r="BV13" s="343" t="str">
        <f t="shared" si="58"/>
        <v>B-</v>
      </c>
      <c r="BW13" s="351" t="str">
        <f t="shared" si="59"/>
        <v>B-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11.998000000000001</v>
      </c>
      <c r="ER13" s="47">
        <f t="shared" si="120"/>
        <v>15</v>
      </c>
      <c r="ES13" s="67">
        <f t="shared" si="121"/>
        <v>35.994</v>
      </c>
      <c r="ET13" s="68">
        <f t="shared" si="122"/>
        <v>2.4</v>
      </c>
      <c r="EU13" s="47">
        <f t="shared" si="123"/>
        <v>0</v>
      </c>
      <c r="EV13" s="47" t="str">
        <f t="shared" si="124"/>
        <v>C+</v>
      </c>
      <c r="EW13" s="48" t="str">
        <f t="shared" si="125"/>
        <v>C+</v>
      </c>
      <c r="EX13" s="69"/>
      <c r="EY13" s="70"/>
      <c r="EZ13" s="71"/>
      <c r="FA13" s="52"/>
    </row>
    <row r="14" spans="1:158" ht="50.1" customHeight="1">
      <c r="A14" s="53">
        <v>51</v>
      </c>
      <c r="B14" s="139" t="s">
        <v>16</v>
      </c>
      <c r="C14" s="138">
        <v>17201302</v>
      </c>
      <c r="D14" s="153" t="s">
        <v>86</v>
      </c>
      <c r="E14" s="160" t="s">
        <v>17</v>
      </c>
      <c r="F14" s="350">
        <v>93</v>
      </c>
      <c r="G14" s="343">
        <f t="shared" si="0"/>
        <v>0</v>
      </c>
      <c r="H14" s="343">
        <f t="shared" si="1"/>
        <v>4</v>
      </c>
      <c r="I14" s="344">
        <f t="shared" si="2"/>
        <v>4</v>
      </c>
      <c r="J14" s="343">
        <f t="shared" si="3"/>
        <v>0</v>
      </c>
      <c r="K14" s="343" t="str">
        <f t="shared" si="4"/>
        <v>A</v>
      </c>
      <c r="L14" s="351" t="str">
        <f t="shared" si="5"/>
        <v>A</v>
      </c>
      <c r="M14" s="350">
        <v>84</v>
      </c>
      <c r="N14" s="343">
        <f t="shared" si="6"/>
        <v>0</v>
      </c>
      <c r="O14" s="343">
        <f t="shared" si="7"/>
        <v>3.3330000000000002</v>
      </c>
      <c r="P14" s="344">
        <f t="shared" si="8"/>
        <v>3.3330000000000002</v>
      </c>
      <c r="Q14" s="343">
        <f t="shared" si="9"/>
        <v>0</v>
      </c>
      <c r="R14" s="343" t="str">
        <f t="shared" si="10"/>
        <v>B+</v>
      </c>
      <c r="S14" s="351" t="str">
        <f t="shared" si="11"/>
        <v>B+</v>
      </c>
      <c r="T14" s="350">
        <v>67</v>
      </c>
      <c r="U14" s="343">
        <f t="shared" si="12"/>
        <v>2.3330000000000002</v>
      </c>
      <c r="V14" s="343">
        <f t="shared" si="13"/>
        <v>0</v>
      </c>
      <c r="W14" s="344">
        <f t="shared" si="14"/>
        <v>2.3330000000000002</v>
      </c>
      <c r="X14" s="343" t="str">
        <f t="shared" si="15"/>
        <v>C+</v>
      </c>
      <c r="Y14" s="343">
        <f t="shared" si="16"/>
        <v>0</v>
      </c>
      <c r="Z14" s="351" t="str">
        <f t="shared" si="17"/>
        <v>C+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350">
        <v>90</v>
      </c>
      <c r="AP14" s="343">
        <f t="shared" si="30"/>
        <v>0</v>
      </c>
      <c r="AQ14" s="343">
        <f t="shared" si="31"/>
        <v>4</v>
      </c>
      <c r="AR14" s="344">
        <f t="shared" si="32"/>
        <v>4</v>
      </c>
      <c r="AS14" s="343">
        <f t="shared" si="33"/>
        <v>0</v>
      </c>
      <c r="AT14" s="343" t="str">
        <f t="shared" si="34"/>
        <v>A</v>
      </c>
      <c r="AU14" s="351" t="str">
        <f t="shared" si="35"/>
        <v>A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350">
        <v>84</v>
      </c>
      <c r="BY14" s="343">
        <f t="shared" si="60"/>
        <v>0</v>
      </c>
      <c r="BZ14" s="343">
        <f t="shared" si="61"/>
        <v>3.3330000000000002</v>
      </c>
      <c r="CA14" s="344">
        <f t="shared" si="62"/>
        <v>3.3330000000000002</v>
      </c>
      <c r="CB14" s="343">
        <f t="shared" si="63"/>
        <v>0</v>
      </c>
      <c r="CC14" s="343" t="str">
        <f t="shared" si="64"/>
        <v>B+</v>
      </c>
      <c r="CD14" s="351" t="str">
        <f t="shared" si="65"/>
        <v>B+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16.999000000000002</v>
      </c>
      <c r="ER14" s="47">
        <f t="shared" si="120"/>
        <v>15</v>
      </c>
      <c r="ES14" s="67">
        <f t="shared" si="121"/>
        <v>50.997000000000007</v>
      </c>
      <c r="ET14" s="68">
        <f t="shared" si="122"/>
        <v>3.4</v>
      </c>
      <c r="EU14" s="47">
        <f t="shared" si="123"/>
        <v>0</v>
      </c>
      <c r="EV14" s="47" t="str">
        <f t="shared" si="124"/>
        <v>B+</v>
      </c>
      <c r="EW14" s="48" t="str">
        <f t="shared" si="125"/>
        <v>B+</v>
      </c>
      <c r="EX14" s="69"/>
      <c r="EY14" s="70"/>
      <c r="EZ14" s="71"/>
      <c r="FA14" s="52"/>
    </row>
    <row r="15" spans="1:158" ht="50.1" customHeight="1">
      <c r="A15" s="53">
        <v>52</v>
      </c>
      <c r="B15" s="139" t="s">
        <v>16</v>
      </c>
      <c r="C15" s="138">
        <v>17201303</v>
      </c>
      <c r="D15" s="153" t="s">
        <v>87</v>
      </c>
      <c r="E15" s="160" t="s">
        <v>40</v>
      </c>
      <c r="F15" s="350">
        <v>74</v>
      </c>
      <c r="G15" s="343">
        <f t="shared" si="0"/>
        <v>0</v>
      </c>
      <c r="H15" s="343">
        <f t="shared" si="1"/>
        <v>2.6659999999999999</v>
      </c>
      <c r="I15" s="344">
        <f t="shared" si="2"/>
        <v>2.6659999999999999</v>
      </c>
      <c r="J15" s="343">
        <f t="shared" si="3"/>
        <v>0</v>
      </c>
      <c r="K15" s="343" t="str">
        <f t="shared" si="4"/>
        <v>B-</v>
      </c>
      <c r="L15" s="351" t="str">
        <f t="shared" si="5"/>
        <v>B-</v>
      </c>
      <c r="M15" s="350">
        <v>84</v>
      </c>
      <c r="N15" s="343">
        <f t="shared" si="6"/>
        <v>0</v>
      </c>
      <c r="O15" s="343">
        <f t="shared" si="7"/>
        <v>3.3330000000000002</v>
      </c>
      <c r="P15" s="344">
        <f t="shared" si="8"/>
        <v>3.3330000000000002</v>
      </c>
      <c r="Q15" s="343">
        <f t="shared" si="9"/>
        <v>0</v>
      </c>
      <c r="R15" s="343" t="str">
        <f t="shared" si="10"/>
        <v>B+</v>
      </c>
      <c r="S15" s="351" t="str">
        <f t="shared" si="11"/>
        <v>B+</v>
      </c>
      <c r="T15" s="350">
        <v>60</v>
      </c>
      <c r="U15" s="343">
        <f t="shared" si="12"/>
        <v>2</v>
      </c>
      <c r="V15" s="343">
        <f t="shared" si="13"/>
        <v>0</v>
      </c>
      <c r="W15" s="344">
        <f t="shared" si="14"/>
        <v>2</v>
      </c>
      <c r="X15" s="343" t="str">
        <f t="shared" si="15"/>
        <v>C</v>
      </c>
      <c r="Y15" s="343">
        <f t="shared" si="16"/>
        <v>0</v>
      </c>
      <c r="Z15" s="351" t="str">
        <f t="shared" si="17"/>
        <v>C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50">
        <v>72</v>
      </c>
      <c r="AI15" s="343">
        <f t="shared" si="24"/>
        <v>0</v>
      </c>
      <c r="AJ15" s="343">
        <f t="shared" si="25"/>
        <v>2.6659999999999999</v>
      </c>
      <c r="AK15" s="344">
        <f t="shared" si="26"/>
        <v>2.6659999999999999</v>
      </c>
      <c r="AL15" s="343">
        <f t="shared" si="27"/>
        <v>0</v>
      </c>
      <c r="AM15" s="343" t="str">
        <f t="shared" si="28"/>
        <v>B-</v>
      </c>
      <c r="AN15" s="351" t="str">
        <f t="shared" si="29"/>
        <v>B-</v>
      </c>
      <c r="AO15" s="350">
        <v>53</v>
      </c>
      <c r="AP15" s="343">
        <f t="shared" si="30"/>
        <v>1.333</v>
      </c>
      <c r="AQ15" s="343">
        <f t="shared" si="31"/>
        <v>0</v>
      </c>
      <c r="AR15" s="344">
        <f t="shared" si="32"/>
        <v>1.333</v>
      </c>
      <c r="AS15" s="343" t="str">
        <f t="shared" si="33"/>
        <v>D+</v>
      </c>
      <c r="AT15" s="343">
        <f t="shared" si="34"/>
        <v>0</v>
      </c>
      <c r="AU15" s="351" t="str">
        <f t="shared" si="35"/>
        <v>D+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11.998000000000001</v>
      </c>
      <c r="ER15" s="47">
        <f t="shared" si="120"/>
        <v>15</v>
      </c>
      <c r="ES15" s="67">
        <f t="shared" si="121"/>
        <v>35.994</v>
      </c>
      <c r="ET15" s="68">
        <f t="shared" si="122"/>
        <v>2.4</v>
      </c>
      <c r="EU15" s="47">
        <f t="shared" si="123"/>
        <v>0</v>
      </c>
      <c r="EV15" s="47" t="str">
        <f t="shared" si="124"/>
        <v>C+</v>
      </c>
      <c r="EW15" s="48" t="str">
        <f t="shared" si="125"/>
        <v>C+</v>
      </c>
      <c r="EX15" s="69"/>
      <c r="EY15" s="70"/>
      <c r="EZ15" s="71"/>
      <c r="FA15" s="52"/>
    </row>
    <row r="16" spans="1:158" ht="50.1" customHeight="1">
      <c r="A16" s="53">
        <v>53</v>
      </c>
      <c r="B16" s="139" t="s">
        <v>16</v>
      </c>
      <c r="C16" s="138">
        <v>17201304</v>
      </c>
      <c r="D16" s="153" t="s">
        <v>88</v>
      </c>
      <c r="E16" s="160" t="s">
        <v>40</v>
      </c>
      <c r="F16" s="350" t="s">
        <v>446</v>
      </c>
      <c r="G16" s="343">
        <f t="shared" si="0"/>
        <v>0</v>
      </c>
      <c r="H16" s="343" t="b">
        <f t="shared" si="1"/>
        <v>0</v>
      </c>
      <c r="I16" s="344" t="b">
        <f t="shared" si="2"/>
        <v>0</v>
      </c>
      <c r="J16" s="343">
        <f t="shared" si="3"/>
        <v>0</v>
      </c>
      <c r="K16" s="343" t="b">
        <f t="shared" si="4"/>
        <v>0</v>
      </c>
      <c r="L16" s="351" t="b">
        <f t="shared" si="5"/>
        <v>0</v>
      </c>
      <c r="M16" s="350" t="s">
        <v>446</v>
      </c>
      <c r="N16" s="343">
        <f t="shared" si="6"/>
        <v>0</v>
      </c>
      <c r="O16" s="343" t="b">
        <f t="shared" si="7"/>
        <v>0</v>
      </c>
      <c r="P16" s="344" t="b">
        <f t="shared" si="8"/>
        <v>0</v>
      </c>
      <c r="Q16" s="343">
        <f t="shared" si="9"/>
        <v>0</v>
      </c>
      <c r="R16" s="343" t="b">
        <f t="shared" si="10"/>
        <v>0</v>
      </c>
      <c r="S16" s="351" t="b">
        <f t="shared" si="11"/>
        <v>0</v>
      </c>
      <c r="T16" s="350" t="s">
        <v>446</v>
      </c>
      <c r="U16" s="343">
        <f t="shared" si="12"/>
        <v>0</v>
      </c>
      <c r="V16" s="343" t="b">
        <f t="shared" si="13"/>
        <v>0</v>
      </c>
      <c r="W16" s="344" t="b">
        <f t="shared" si="14"/>
        <v>0</v>
      </c>
      <c r="X16" s="343">
        <f t="shared" si="15"/>
        <v>0</v>
      </c>
      <c r="Y16" s="343" t="b">
        <f t="shared" si="16"/>
        <v>0</v>
      </c>
      <c r="Z16" s="351" t="b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350" t="s">
        <v>446</v>
      </c>
      <c r="AP16" s="343">
        <f t="shared" si="30"/>
        <v>0</v>
      </c>
      <c r="AQ16" s="343" t="b">
        <f t="shared" si="31"/>
        <v>0</v>
      </c>
      <c r="AR16" s="344" t="b">
        <f t="shared" si="32"/>
        <v>0</v>
      </c>
      <c r="AS16" s="343">
        <f t="shared" si="33"/>
        <v>0</v>
      </c>
      <c r="AT16" s="343" t="b">
        <f t="shared" si="34"/>
        <v>0</v>
      </c>
      <c r="AU16" s="351" t="b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350" t="s">
        <v>446</v>
      </c>
      <c r="BR16" s="343">
        <f t="shared" si="54"/>
        <v>0</v>
      </c>
      <c r="BS16" s="343" t="b">
        <f t="shared" si="55"/>
        <v>0</v>
      </c>
      <c r="BT16" s="344" t="b">
        <f t="shared" si="56"/>
        <v>0</v>
      </c>
      <c r="BU16" s="343">
        <f t="shared" si="57"/>
        <v>0</v>
      </c>
      <c r="BV16" s="343" t="b">
        <f t="shared" si="58"/>
        <v>0</v>
      </c>
      <c r="BW16" s="351" t="b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0</v>
      </c>
      <c r="ER16" s="47">
        <f t="shared" si="120"/>
        <v>0</v>
      </c>
      <c r="ES16" s="67">
        <f t="shared" si="121"/>
        <v>0</v>
      </c>
      <c r="ET16" s="68">
        <f t="shared" si="122"/>
        <v>0</v>
      </c>
      <c r="EU16" s="47">
        <f t="shared" si="123"/>
        <v>0</v>
      </c>
      <c r="EV16" s="47">
        <f t="shared" si="124"/>
        <v>0</v>
      </c>
      <c r="EW16" s="48">
        <f t="shared" si="125"/>
        <v>0</v>
      </c>
      <c r="EX16" s="69"/>
      <c r="EY16" s="70"/>
      <c r="EZ16" s="71"/>
      <c r="FA16" s="52"/>
    </row>
    <row r="17" spans="1:157" ht="50.1" customHeight="1">
      <c r="A17" s="53">
        <v>54</v>
      </c>
      <c r="B17" s="139" t="s">
        <v>16</v>
      </c>
      <c r="C17" s="138">
        <v>17201305</v>
      </c>
      <c r="D17" s="153" t="s">
        <v>89</v>
      </c>
      <c r="E17" s="161" t="s">
        <v>40</v>
      </c>
      <c r="F17" s="350">
        <v>91</v>
      </c>
      <c r="G17" s="343">
        <f t="shared" si="0"/>
        <v>0</v>
      </c>
      <c r="H17" s="343">
        <f t="shared" si="1"/>
        <v>4</v>
      </c>
      <c r="I17" s="344">
        <f t="shared" si="2"/>
        <v>4</v>
      </c>
      <c r="J17" s="343">
        <f t="shared" si="3"/>
        <v>0</v>
      </c>
      <c r="K17" s="343" t="str">
        <f t="shared" si="4"/>
        <v>A</v>
      </c>
      <c r="L17" s="351" t="str">
        <f t="shared" si="5"/>
        <v>A</v>
      </c>
      <c r="M17" s="350">
        <v>81</v>
      </c>
      <c r="N17" s="343">
        <f t="shared" si="6"/>
        <v>0</v>
      </c>
      <c r="O17" s="343">
        <f t="shared" si="7"/>
        <v>3.3330000000000002</v>
      </c>
      <c r="P17" s="344">
        <f t="shared" si="8"/>
        <v>3.3330000000000002</v>
      </c>
      <c r="Q17" s="343">
        <f t="shared" si="9"/>
        <v>0</v>
      </c>
      <c r="R17" s="343" t="str">
        <f t="shared" si="10"/>
        <v>B+</v>
      </c>
      <c r="S17" s="351" t="str">
        <f t="shared" si="11"/>
        <v>B+</v>
      </c>
      <c r="T17" s="350">
        <v>69</v>
      </c>
      <c r="U17" s="343">
        <f t="shared" si="12"/>
        <v>2.3330000000000002</v>
      </c>
      <c r="V17" s="343">
        <f t="shared" si="13"/>
        <v>0</v>
      </c>
      <c r="W17" s="344">
        <f t="shared" si="14"/>
        <v>2.3330000000000002</v>
      </c>
      <c r="X17" s="343" t="str">
        <f t="shared" si="15"/>
        <v>C+</v>
      </c>
      <c r="Y17" s="343">
        <f t="shared" si="16"/>
        <v>0</v>
      </c>
      <c r="Z17" s="351" t="str">
        <f t="shared" si="17"/>
        <v>C+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350">
        <v>32</v>
      </c>
      <c r="AP17" s="343">
        <f t="shared" si="30"/>
        <v>0</v>
      </c>
      <c r="AQ17" s="343">
        <f t="shared" si="31"/>
        <v>0</v>
      </c>
      <c r="AR17" s="344">
        <f t="shared" si="32"/>
        <v>0</v>
      </c>
      <c r="AS17" s="343" t="str">
        <f t="shared" si="33"/>
        <v>F</v>
      </c>
      <c r="AT17" s="343">
        <f t="shared" si="34"/>
        <v>0</v>
      </c>
      <c r="AU17" s="351" t="str">
        <f t="shared" si="35"/>
        <v>F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350">
        <v>80</v>
      </c>
      <c r="BR17" s="343">
        <f t="shared" si="54"/>
        <v>0</v>
      </c>
      <c r="BS17" s="343">
        <f t="shared" si="55"/>
        <v>3.3330000000000002</v>
      </c>
      <c r="BT17" s="344">
        <f t="shared" si="56"/>
        <v>3.3330000000000002</v>
      </c>
      <c r="BU17" s="343">
        <f t="shared" si="57"/>
        <v>0</v>
      </c>
      <c r="BV17" s="343" t="str">
        <f t="shared" si="58"/>
        <v>B+</v>
      </c>
      <c r="BW17" s="351" t="str">
        <f t="shared" si="59"/>
        <v>B+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12.999000000000001</v>
      </c>
      <c r="ER17" s="47">
        <f t="shared" si="120"/>
        <v>15</v>
      </c>
      <c r="ES17" s="67">
        <f t="shared" si="121"/>
        <v>38.997000000000007</v>
      </c>
      <c r="ET17" s="68">
        <f t="shared" si="122"/>
        <v>2.6</v>
      </c>
      <c r="EU17" s="47">
        <f t="shared" si="123"/>
        <v>0</v>
      </c>
      <c r="EV17" s="47" t="str">
        <f t="shared" si="124"/>
        <v>C+</v>
      </c>
      <c r="EW17" s="48" t="str">
        <f t="shared" si="125"/>
        <v>C+</v>
      </c>
      <c r="EX17" s="69"/>
      <c r="EY17" s="70"/>
      <c r="EZ17" s="71"/>
      <c r="FA17" s="52"/>
    </row>
    <row r="18" spans="1:157" ht="50.1" customHeight="1" thickBot="1">
      <c r="A18" s="73">
        <v>55</v>
      </c>
      <c r="B18" s="181" t="s">
        <v>53</v>
      </c>
      <c r="C18" s="182">
        <v>17101402</v>
      </c>
      <c r="D18" s="183" t="s">
        <v>90</v>
      </c>
      <c r="E18" s="184" t="s">
        <v>71</v>
      </c>
      <c r="F18" s="78"/>
      <c r="G18" s="79">
        <f t="shared" si="0"/>
        <v>0</v>
      </c>
      <c r="H18" s="80">
        <f t="shared" si="1"/>
        <v>0</v>
      </c>
      <c r="I18" s="81">
        <f t="shared" si="2"/>
        <v>0</v>
      </c>
      <c r="J18" s="82">
        <f t="shared" si="3"/>
        <v>0</v>
      </c>
      <c r="K18" s="83">
        <f t="shared" si="4"/>
        <v>0</v>
      </c>
      <c r="L18" s="84">
        <f t="shared" si="5"/>
        <v>0</v>
      </c>
      <c r="M18" s="78"/>
      <c r="N18" s="79">
        <f t="shared" si="6"/>
        <v>0</v>
      </c>
      <c r="O18" s="80">
        <f t="shared" si="7"/>
        <v>0</v>
      </c>
      <c r="P18" s="81">
        <f t="shared" si="8"/>
        <v>0</v>
      </c>
      <c r="Q18" s="82">
        <f t="shared" si="9"/>
        <v>0</v>
      </c>
      <c r="R18" s="83">
        <f t="shared" si="10"/>
        <v>0</v>
      </c>
      <c r="S18" s="84">
        <f t="shared" si="11"/>
        <v>0</v>
      </c>
      <c r="T18" s="352">
        <v>70</v>
      </c>
      <c r="U18" s="353">
        <f t="shared" si="12"/>
        <v>0</v>
      </c>
      <c r="V18" s="353">
        <f t="shared" si="13"/>
        <v>2.6659999999999999</v>
      </c>
      <c r="W18" s="354">
        <f t="shared" si="14"/>
        <v>2.6659999999999999</v>
      </c>
      <c r="X18" s="353">
        <f t="shared" si="15"/>
        <v>0</v>
      </c>
      <c r="Y18" s="353" t="str">
        <f t="shared" si="16"/>
        <v>B-</v>
      </c>
      <c r="Z18" s="355" t="str">
        <f t="shared" si="17"/>
        <v>B-</v>
      </c>
      <c r="AA18" s="78"/>
      <c r="AB18" s="79">
        <f t="shared" si="18"/>
        <v>0</v>
      </c>
      <c r="AC18" s="80">
        <f t="shared" si="19"/>
        <v>0</v>
      </c>
      <c r="AD18" s="81">
        <f t="shared" si="20"/>
        <v>0</v>
      </c>
      <c r="AE18" s="82">
        <f t="shared" si="21"/>
        <v>0</v>
      </c>
      <c r="AF18" s="83">
        <f t="shared" si="22"/>
        <v>0</v>
      </c>
      <c r="AG18" s="84">
        <f t="shared" si="23"/>
        <v>0</v>
      </c>
      <c r="AH18" s="352">
        <v>76</v>
      </c>
      <c r="AI18" s="353">
        <f t="shared" si="24"/>
        <v>0</v>
      </c>
      <c r="AJ18" s="353">
        <f t="shared" si="25"/>
        <v>3</v>
      </c>
      <c r="AK18" s="354">
        <f t="shared" si="26"/>
        <v>3</v>
      </c>
      <c r="AL18" s="353">
        <f t="shared" si="27"/>
        <v>0</v>
      </c>
      <c r="AM18" s="353" t="str">
        <f t="shared" si="28"/>
        <v>B</v>
      </c>
      <c r="AN18" s="355" t="str">
        <f t="shared" si="29"/>
        <v>B</v>
      </c>
      <c r="AO18" s="352">
        <v>67</v>
      </c>
      <c r="AP18" s="353">
        <f t="shared" si="30"/>
        <v>2.3330000000000002</v>
      </c>
      <c r="AQ18" s="353">
        <f t="shared" si="31"/>
        <v>0</v>
      </c>
      <c r="AR18" s="354">
        <f t="shared" si="32"/>
        <v>2.3330000000000002</v>
      </c>
      <c r="AS18" s="353" t="str">
        <f t="shared" si="33"/>
        <v>C+</v>
      </c>
      <c r="AT18" s="353">
        <f t="shared" si="34"/>
        <v>0</v>
      </c>
      <c r="AU18" s="355" t="str">
        <f t="shared" si="35"/>
        <v>C+</v>
      </c>
      <c r="AV18" s="78"/>
      <c r="AW18" s="79">
        <f t="shared" si="36"/>
        <v>0</v>
      </c>
      <c r="AX18" s="80">
        <f t="shared" si="37"/>
        <v>0</v>
      </c>
      <c r="AY18" s="81">
        <f t="shared" si="38"/>
        <v>0</v>
      </c>
      <c r="AZ18" s="82">
        <f t="shared" si="39"/>
        <v>0</v>
      </c>
      <c r="BA18" s="83">
        <f t="shared" si="40"/>
        <v>0</v>
      </c>
      <c r="BB18" s="84">
        <f t="shared" si="41"/>
        <v>0</v>
      </c>
      <c r="BC18" s="78"/>
      <c r="BD18" s="79">
        <f t="shared" si="42"/>
        <v>0</v>
      </c>
      <c r="BE18" s="80">
        <f t="shared" si="43"/>
        <v>0</v>
      </c>
      <c r="BF18" s="81">
        <f t="shared" si="44"/>
        <v>0</v>
      </c>
      <c r="BG18" s="82">
        <f t="shared" si="45"/>
        <v>0</v>
      </c>
      <c r="BH18" s="83">
        <f t="shared" si="46"/>
        <v>0</v>
      </c>
      <c r="BI18" s="84">
        <f t="shared" si="47"/>
        <v>0</v>
      </c>
      <c r="BJ18" s="78"/>
      <c r="BK18" s="79">
        <f t="shared" si="48"/>
        <v>0</v>
      </c>
      <c r="BL18" s="80">
        <f t="shared" si="49"/>
        <v>0</v>
      </c>
      <c r="BM18" s="81">
        <f t="shared" si="50"/>
        <v>0</v>
      </c>
      <c r="BN18" s="82">
        <f t="shared" si="51"/>
        <v>0</v>
      </c>
      <c r="BO18" s="83">
        <f t="shared" si="52"/>
        <v>0</v>
      </c>
      <c r="BP18" s="84">
        <f t="shared" si="53"/>
        <v>0</v>
      </c>
      <c r="BQ18" s="78"/>
      <c r="BR18" s="79">
        <f t="shared" si="54"/>
        <v>0</v>
      </c>
      <c r="BS18" s="80">
        <f t="shared" si="55"/>
        <v>0</v>
      </c>
      <c r="BT18" s="81">
        <f t="shared" si="56"/>
        <v>0</v>
      </c>
      <c r="BU18" s="82">
        <f t="shared" si="57"/>
        <v>0</v>
      </c>
      <c r="BV18" s="83">
        <f t="shared" si="58"/>
        <v>0</v>
      </c>
      <c r="BW18" s="84">
        <f t="shared" si="59"/>
        <v>0</v>
      </c>
      <c r="BX18" s="78"/>
      <c r="BY18" s="79">
        <f t="shared" si="60"/>
        <v>0</v>
      </c>
      <c r="BZ18" s="80">
        <f t="shared" si="61"/>
        <v>0</v>
      </c>
      <c r="CA18" s="81">
        <f t="shared" si="62"/>
        <v>0</v>
      </c>
      <c r="CB18" s="82">
        <f t="shared" si="63"/>
        <v>0</v>
      </c>
      <c r="CC18" s="83">
        <f t="shared" si="64"/>
        <v>0</v>
      </c>
      <c r="CD18" s="84">
        <f t="shared" si="65"/>
        <v>0</v>
      </c>
      <c r="CE18" s="78"/>
      <c r="CF18" s="79">
        <f t="shared" si="66"/>
        <v>0</v>
      </c>
      <c r="CG18" s="80">
        <f t="shared" si="67"/>
        <v>0</v>
      </c>
      <c r="CH18" s="81">
        <f t="shared" si="68"/>
        <v>0</v>
      </c>
      <c r="CI18" s="82">
        <f t="shared" si="69"/>
        <v>0</v>
      </c>
      <c r="CJ18" s="83">
        <f t="shared" si="70"/>
        <v>0</v>
      </c>
      <c r="CK18" s="84">
        <f t="shared" si="71"/>
        <v>0</v>
      </c>
      <c r="CL18" s="78"/>
      <c r="CM18" s="79">
        <f t="shared" si="72"/>
        <v>0</v>
      </c>
      <c r="CN18" s="80">
        <f t="shared" si="73"/>
        <v>0</v>
      </c>
      <c r="CO18" s="81">
        <f t="shared" si="74"/>
        <v>0</v>
      </c>
      <c r="CP18" s="82">
        <f t="shared" si="75"/>
        <v>0</v>
      </c>
      <c r="CQ18" s="83">
        <f t="shared" si="76"/>
        <v>0</v>
      </c>
      <c r="CR18" s="84">
        <f t="shared" si="77"/>
        <v>0</v>
      </c>
      <c r="CS18" s="78"/>
      <c r="CT18" s="79">
        <f t="shared" si="78"/>
        <v>0</v>
      </c>
      <c r="CU18" s="80">
        <f t="shared" si="79"/>
        <v>0</v>
      </c>
      <c r="CV18" s="81">
        <f t="shared" si="80"/>
        <v>0</v>
      </c>
      <c r="CW18" s="82">
        <f t="shared" si="81"/>
        <v>0</v>
      </c>
      <c r="CX18" s="83">
        <f t="shared" si="82"/>
        <v>0</v>
      </c>
      <c r="CY18" s="84">
        <f t="shared" si="83"/>
        <v>0</v>
      </c>
      <c r="CZ18" s="78"/>
      <c r="DA18" s="79">
        <f t="shared" si="84"/>
        <v>0</v>
      </c>
      <c r="DB18" s="80">
        <f t="shared" si="85"/>
        <v>0</v>
      </c>
      <c r="DC18" s="81">
        <f t="shared" si="86"/>
        <v>0</v>
      </c>
      <c r="DD18" s="82">
        <f t="shared" si="87"/>
        <v>0</v>
      </c>
      <c r="DE18" s="83">
        <f t="shared" si="88"/>
        <v>0</v>
      </c>
      <c r="DF18" s="84">
        <f t="shared" si="89"/>
        <v>0</v>
      </c>
      <c r="DG18" s="78"/>
      <c r="DH18" s="79">
        <f t="shared" si="90"/>
        <v>0</v>
      </c>
      <c r="DI18" s="80">
        <f t="shared" si="91"/>
        <v>0</v>
      </c>
      <c r="DJ18" s="81">
        <f t="shared" si="92"/>
        <v>0</v>
      </c>
      <c r="DK18" s="82">
        <f t="shared" si="93"/>
        <v>0</v>
      </c>
      <c r="DL18" s="83">
        <f t="shared" si="94"/>
        <v>0</v>
      </c>
      <c r="DM18" s="84">
        <f t="shared" si="95"/>
        <v>0</v>
      </c>
      <c r="DN18" s="78"/>
      <c r="DO18" s="79">
        <f t="shared" si="96"/>
        <v>0</v>
      </c>
      <c r="DP18" s="80">
        <f t="shared" si="97"/>
        <v>0</v>
      </c>
      <c r="DQ18" s="81">
        <f t="shared" si="98"/>
        <v>0</v>
      </c>
      <c r="DR18" s="82">
        <f t="shared" si="99"/>
        <v>0</v>
      </c>
      <c r="DS18" s="83">
        <f t="shared" si="100"/>
        <v>0</v>
      </c>
      <c r="DT18" s="84">
        <f t="shared" si="101"/>
        <v>0</v>
      </c>
      <c r="DU18" s="78"/>
      <c r="DV18" s="79">
        <f t="shared" si="102"/>
        <v>0</v>
      </c>
      <c r="DW18" s="80">
        <f t="shared" si="103"/>
        <v>0</v>
      </c>
      <c r="DX18" s="81">
        <f t="shared" si="104"/>
        <v>0</v>
      </c>
      <c r="DY18" s="82">
        <f t="shared" si="105"/>
        <v>0</v>
      </c>
      <c r="DZ18" s="83">
        <f t="shared" si="106"/>
        <v>0</v>
      </c>
      <c r="EA18" s="84">
        <f t="shared" si="107"/>
        <v>0</v>
      </c>
      <c r="EB18" s="78"/>
      <c r="EC18" s="79">
        <f t="shared" si="108"/>
        <v>0</v>
      </c>
      <c r="ED18" s="80">
        <f t="shared" si="109"/>
        <v>0</v>
      </c>
      <c r="EE18" s="81">
        <f t="shared" si="110"/>
        <v>0</v>
      </c>
      <c r="EF18" s="82">
        <f t="shared" si="111"/>
        <v>0</v>
      </c>
      <c r="EG18" s="83">
        <f t="shared" si="112"/>
        <v>0</v>
      </c>
      <c r="EH18" s="84"/>
      <c r="EI18" s="78"/>
      <c r="EJ18" s="79">
        <f t="shared" si="113"/>
        <v>0</v>
      </c>
      <c r="EK18" s="80">
        <f t="shared" si="114"/>
        <v>0</v>
      </c>
      <c r="EL18" s="81">
        <f t="shared" si="115"/>
        <v>0</v>
      </c>
      <c r="EM18" s="82">
        <f t="shared" si="116"/>
        <v>0</v>
      </c>
      <c r="EN18" s="83">
        <f t="shared" si="117"/>
        <v>0</v>
      </c>
      <c r="EO18" s="84">
        <f t="shared" si="118"/>
        <v>0</v>
      </c>
      <c r="EP18" s="85"/>
      <c r="EQ18" s="86">
        <f t="shared" si="119"/>
        <v>7.9990000000000006</v>
      </c>
      <c r="ER18" s="87">
        <f t="shared" si="120"/>
        <v>9</v>
      </c>
      <c r="ES18" s="88">
        <f t="shared" si="121"/>
        <v>23.997</v>
      </c>
      <c r="ET18" s="89">
        <f t="shared" si="122"/>
        <v>2.6659999999999999</v>
      </c>
      <c r="EU18" s="87">
        <f t="shared" si="123"/>
        <v>0</v>
      </c>
      <c r="EV18" s="87" t="str">
        <f t="shared" si="124"/>
        <v>B-</v>
      </c>
      <c r="EW18" s="90" t="str">
        <f t="shared" si="125"/>
        <v>B-</v>
      </c>
      <c r="EX18" s="69"/>
      <c r="EY18" s="70"/>
      <c r="EZ18" s="71"/>
      <c r="FA18" s="52"/>
    </row>
    <row r="19" spans="1:157" ht="50.1" hidden="1" customHeight="1" thickTop="1">
      <c r="A19" s="162"/>
      <c r="B19" s="163"/>
      <c r="C19" s="164"/>
      <c r="D19" s="165"/>
      <c r="E19" s="166"/>
      <c r="F19" s="167"/>
      <c r="G19" s="168">
        <f t="shared" si="0"/>
        <v>0</v>
      </c>
      <c r="H19" s="169">
        <f t="shared" si="1"/>
        <v>0</v>
      </c>
      <c r="I19" s="170">
        <f t="shared" si="2"/>
        <v>0</v>
      </c>
      <c r="J19" s="171">
        <f t="shared" si="3"/>
        <v>0</v>
      </c>
      <c r="K19" s="172">
        <f t="shared" si="4"/>
        <v>0</v>
      </c>
      <c r="L19" s="173">
        <f t="shared" si="5"/>
        <v>0</v>
      </c>
      <c r="M19" s="167"/>
      <c r="N19" s="168">
        <f t="shared" si="6"/>
        <v>0</v>
      </c>
      <c r="O19" s="169">
        <f t="shared" si="7"/>
        <v>0</v>
      </c>
      <c r="P19" s="170">
        <f t="shared" si="8"/>
        <v>0</v>
      </c>
      <c r="Q19" s="171">
        <f t="shared" si="9"/>
        <v>0</v>
      </c>
      <c r="R19" s="172">
        <f t="shared" si="10"/>
        <v>0</v>
      </c>
      <c r="S19" s="173">
        <f t="shared" si="11"/>
        <v>0</v>
      </c>
      <c r="T19" s="167"/>
      <c r="U19" s="168">
        <f t="shared" si="12"/>
        <v>0</v>
      </c>
      <c r="V19" s="169">
        <f t="shared" si="13"/>
        <v>0</v>
      </c>
      <c r="W19" s="170">
        <f t="shared" si="14"/>
        <v>0</v>
      </c>
      <c r="X19" s="171">
        <f t="shared" si="15"/>
        <v>0</v>
      </c>
      <c r="Y19" s="172">
        <f t="shared" si="16"/>
        <v>0</v>
      </c>
      <c r="Z19" s="173">
        <f t="shared" si="17"/>
        <v>0</v>
      </c>
      <c r="AA19" s="167"/>
      <c r="AB19" s="168">
        <f t="shared" si="18"/>
        <v>0</v>
      </c>
      <c r="AC19" s="169">
        <f t="shared" si="19"/>
        <v>0</v>
      </c>
      <c r="AD19" s="170">
        <f t="shared" si="20"/>
        <v>0</v>
      </c>
      <c r="AE19" s="171">
        <f t="shared" si="21"/>
        <v>0</v>
      </c>
      <c r="AF19" s="172">
        <f t="shared" si="22"/>
        <v>0</v>
      </c>
      <c r="AG19" s="173">
        <f t="shared" si="23"/>
        <v>0</v>
      </c>
      <c r="AH19" s="167"/>
      <c r="AI19" s="168">
        <f t="shared" si="24"/>
        <v>0</v>
      </c>
      <c r="AJ19" s="169">
        <f t="shared" si="25"/>
        <v>0</v>
      </c>
      <c r="AK19" s="170">
        <f t="shared" si="26"/>
        <v>0</v>
      </c>
      <c r="AL19" s="171">
        <f t="shared" si="27"/>
        <v>0</v>
      </c>
      <c r="AM19" s="172">
        <f t="shared" si="28"/>
        <v>0</v>
      </c>
      <c r="AN19" s="173">
        <f t="shared" si="29"/>
        <v>0</v>
      </c>
      <c r="AO19" s="167"/>
      <c r="AP19" s="168">
        <f t="shared" si="30"/>
        <v>0</v>
      </c>
      <c r="AQ19" s="169">
        <f t="shared" si="31"/>
        <v>0</v>
      </c>
      <c r="AR19" s="170">
        <f t="shared" si="32"/>
        <v>0</v>
      </c>
      <c r="AS19" s="171">
        <f t="shared" si="33"/>
        <v>0</v>
      </c>
      <c r="AT19" s="172">
        <f t="shared" si="34"/>
        <v>0</v>
      </c>
      <c r="AU19" s="173">
        <f t="shared" si="35"/>
        <v>0</v>
      </c>
      <c r="AV19" s="167"/>
      <c r="AW19" s="168">
        <f t="shared" si="36"/>
        <v>0</v>
      </c>
      <c r="AX19" s="169">
        <f t="shared" si="37"/>
        <v>0</v>
      </c>
      <c r="AY19" s="170">
        <f t="shared" si="38"/>
        <v>0</v>
      </c>
      <c r="AZ19" s="171">
        <f t="shared" si="39"/>
        <v>0</v>
      </c>
      <c r="BA19" s="172">
        <f t="shared" si="40"/>
        <v>0</v>
      </c>
      <c r="BB19" s="173">
        <f t="shared" si="41"/>
        <v>0</v>
      </c>
      <c r="BC19" s="167"/>
      <c r="BD19" s="168">
        <f t="shared" si="42"/>
        <v>0</v>
      </c>
      <c r="BE19" s="169">
        <f t="shared" si="43"/>
        <v>0</v>
      </c>
      <c r="BF19" s="170">
        <f t="shared" si="44"/>
        <v>0</v>
      </c>
      <c r="BG19" s="171">
        <f t="shared" si="45"/>
        <v>0</v>
      </c>
      <c r="BH19" s="172">
        <f t="shared" si="46"/>
        <v>0</v>
      </c>
      <c r="BI19" s="173">
        <f t="shared" si="47"/>
        <v>0</v>
      </c>
      <c r="BJ19" s="167"/>
      <c r="BK19" s="168">
        <f t="shared" si="48"/>
        <v>0</v>
      </c>
      <c r="BL19" s="169">
        <f t="shared" si="49"/>
        <v>0</v>
      </c>
      <c r="BM19" s="170">
        <f t="shared" si="50"/>
        <v>0</v>
      </c>
      <c r="BN19" s="171">
        <f t="shared" si="51"/>
        <v>0</v>
      </c>
      <c r="BO19" s="172">
        <f t="shared" si="52"/>
        <v>0</v>
      </c>
      <c r="BP19" s="173">
        <f t="shared" si="53"/>
        <v>0</v>
      </c>
      <c r="BQ19" s="167"/>
      <c r="BR19" s="168">
        <f t="shared" si="54"/>
        <v>0</v>
      </c>
      <c r="BS19" s="169">
        <f t="shared" si="55"/>
        <v>0</v>
      </c>
      <c r="BT19" s="170">
        <f t="shared" si="56"/>
        <v>0</v>
      </c>
      <c r="BU19" s="171">
        <f t="shared" si="57"/>
        <v>0</v>
      </c>
      <c r="BV19" s="172">
        <f t="shared" si="58"/>
        <v>0</v>
      </c>
      <c r="BW19" s="173">
        <f t="shared" si="59"/>
        <v>0</v>
      </c>
      <c r="BX19" s="167"/>
      <c r="BY19" s="168">
        <f t="shared" si="60"/>
        <v>0</v>
      </c>
      <c r="BZ19" s="169">
        <f t="shared" si="61"/>
        <v>0</v>
      </c>
      <c r="CA19" s="170">
        <f t="shared" si="62"/>
        <v>0</v>
      </c>
      <c r="CB19" s="171">
        <f t="shared" si="63"/>
        <v>0</v>
      </c>
      <c r="CC19" s="172">
        <f t="shared" si="64"/>
        <v>0</v>
      </c>
      <c r="CD19" s="173">
        <f t="shared" si="65"/>
        <v>0</v>
      </c>
      <c r="CE19" s="167"/>
      <c r="CF19" s="168">
        <f t="shared" si="66"/>
        <v>0</v>
      </c>
      <c r="CG19" s="169">
        <f t="shared" si="67"/>
        <v>0</v>
      </c>
      <c r="CH19" s="170">
        <f t="shared" si="68"/>
        <v>0</v>
      </c>
      <c r="CI19" s="171">
        <f t="shared" si="69"/>
        <v>0</v>
      </c>
      <c r="CJ19" s="172">
        <f t="shared" si="70"/>
        <v>0</v>
      </c>
      <c r="CK19" s="173">
        <f t="shared" si="71"/>
        <v>0</v>
      </c>
      <c r="CL19" s="167"/>
      <c r="CM19" s="168">
        <f t="shared" si="72"/>
        <v>0</v>
      </c>
      <c r="CN19" s="169">
        <f t="shared" si="73"/>
        <v>0</v>
      </c>
      <c r="CO19" s="170">
        <f t="shared" si="74"/>
        <v>0</v>
      </c>
      <c r="CP19" s="171">
        <f t="shared" si="75"/>
        <v>0</v>
      </c>
      <c r="CQ19" s="172">
        <f t="shared" si="76"/>
        <v>0</v>
      </c>
      <c r="CR19" s="173">
        <f t="shared" si="77"/>
        <v>0</v>
      </c>
      <c r="CS19" s="167"/>
      <c r="CT19" s="168">
        <f t="shared" si="78"/>
        <v>0</v>
      </c>
      <c r="CU19" s="169">
        <f t="shared" si="79"/>
        <v>0</v>
      </c>
      <c r="CV19" s="170">
        <f t="shared" si="80"/>
        <v>0</v>
      </c>
      <c r="CW19" s="171">
        <f t="shared" si="81"/>
        <v>0</v>
      </c>
      <c r="CX19" s="172">
        <f t="shared" si="82"/>
        <v>0</v>
      </c>
      <c r="CY19" s="173">
        <f t="shared" si="83"/>
        <v>0</v>
      </c>
      <c r="CZ19" s="167"/>
      <c r="DA19" s="168">
        <f t="shared" si="84"/>
        <v>0</v>
      </c>
      <c r="DB19" s="169">
        <f t="shared" si="85"/>
        <v>0</v>
      </c>
      <c r="DC19" s="170">
        <f t="shared" si="86"/>
        <v>0</v>
      </c>
      <c r="DD19" s="171">
        <f t="shared" si="87"/>
        <v>0</v>
      </c>
      <c r="DE19" s="172">
        <f t="shared" si="88"/>
        <v>0</v>
      </c>
      <c r="DF19" s="173">
        <f t="shared" si="89"/>
        <v>0</v>
      </c>
      <c r="DG19" s="167"/>
      <c r="DH19" s="168">
        <f t="shared" si="90"/>
        <v>0</v>
      </c>
      <c r="DI19" s="169">
        <f t="shared" si="91"/>
        <v>0</v>
      </c>
      <c r="DJ19" s="170">
        <f t="shared" si="92"/>
        <v>0</v>
      </c>
      <c r="DK19" s="171">
        <f t="shared" si="93"/>
        <v>0</v>
      </c>
      <c r="DL19" s="172">
        <f t="shared" si="94"/>
        <v>0</v>
      </c>
      <c r="DM19" s="173">
        <f t="shared" si="95"/>
        <v>0</v>
      </c>
      <c r="DN19" s="167"/>
      <c r="DO19" s="168">
        <f t="shared" si="96"/>
        <v>0</v>
      </c>
      <c r="DP19" s="169">
        <f t="shared" si="97"/>
        <v>0</v>
      </c>
      <c r="DQ19" s="170">
        <f t="shared" si="98"/>
        <v>0</v>
      </c>
      <c r="DR19" s="171">
        <f t="shared" si="99"/>
        <v>0</v>
      </c>
      <c r="DS19" s="172">
        <f t="shared" si="100"/>
        <v>0</v>
      </c>
      <c r="DT19" s="173">
        <f t="shared" si="101"/>
        <v>0</v>
      </c>
      <c r="DU19" s="167"/>
      <c r="DV19" s="168">
        <f t="shared" si="102"/>
        <v>0</v>
      </c>
      <c r="DW19" s="169">
        <f t="shared" si="103"/>
        <v>0</v>
      </c>
      <c r="DX19" s="170">
        <f t="shared" si="104"/>
        <v>0</v>
      </c>
      <c r="DY19" s="171">
        <f t="shared" si="105"/>
        <v>0</v>
      </c>
      <c r="DZ19" s="172">
        <f t="shared" si="106"/>
        <v>0</v>
      </c>
      <c r="EA19" s="173">
        <f t="shared" si="107"/>
        <v>0</v>
      </c>
      <c r="EB19" s="167"/>
      <c r="EC19" s="168">
        <f t="shared" si="108"/>
        <v>0</v>
      </c>
      <c r="ED19" s="169">
        <f t="shared" si="109"/>
        <v>0</v>
      </c>
      <c r="EE19" s="170">
        <f t="shared" si="110"/>
        <v>0</v>
      </c>
      <c r="EF19" s="171">
        <f t="shared" si="111"/>
        <v>0</v>
      </c>
      <c r="EG19" s="172">
        <f t="shared" si="112"/>
        <v>0</v>
      </c>
      <c r="EH19" s="173"/>
      <c r="EI19" s="167"/>
      <c r="EJ19" s="168">
        <f t="shared" si="113"/>
        <v>0</v>
      </c>
      <c r="EK19" s="169">
        <f t="shared" si="114"/>
        <v>0</v>
      </c>
      <c r="EL19" s="170">
        <f t="shared" si="115"/>
        <v>0</v>
      </c>
      <c r="EM19" s="171">
        <f t="shared" si="116"/>
        <v>0</v>
      </c>
      <c r="EN19" s="172">
        <f t="shared" si="117"/>
        <v>0</v>
      </c>
      <c r="EO19" s="173">
        <f t="shared" si="118"/>
        <v>0</v>
      </c>
      <c r="EP19" s="174"/>
      <c r="EQ19" s="175">
        <f t="shared" si="119"/>
        <v>0</v>
      </c>
      <c r="ER19" s="176">
        <f t="shared" si="120"/>
        <v>0</v>
      </c>
      <c r="ES19" s="177">
        <f t="shared" si="121"/>
        <v>0</v>
      </c>
      <c r="ET19" s="178">
        <f t="shared" si="122"/>
        <v>0</v>
      </c>
      <c r="EU19" s="176">
        <f t="shared" si="123"/>
        <v>0</v>
      </c>
      <c r="EV19" s="176">
        <f t="shared" si="124"/>
        <v>0</v>
      </c>
      <c r="EW19" s="179">
        <f t="shared" si="125"/>
        <v>0</v>
      </c>
      <c r="EX19" s="69"/>
      <c r="EY19" s="70"/>
      <c r="EZ19" s="71"/>
      <c r="FA19" s="52"/>
    </row>
    <row r="20" spans="1:157" ht="50.1" hidden="1" customHeight="1">
      <c r="A20" s="53"/>
      <c r="B20" s="54"/>
      <c r="C20" s="55"/>
      <c r="D20" s="56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7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32" zoomScale="42" zoomScaleNormal="50" zoomScaleSheetLayoutView="42" workbookViewId="0">
      <selection activeCell="Z23" sqref="Z23"/>
    </sheetView>
  </sheetViews>
  <sheetFormatPr defaultRowHeight="24.75"/>
  <cols>
    <col min="1" max="1" width="9.28515625" style="2" customWidth="1"/>
    <col min="2" max="2" width="16.140625" style="2" customWidth="1"/>
    <col min="3" max="3" width="42.5703125" style="91" customWidth="1"/>
    <col min="4" max="4" width="88.42578125" style="91" customWidth="1"/>
    <col min="5" max="5" width="25.85546875" style="91" customWidth="1"/>
    <col min="6" max="6" width="11.42578125" style="91" customWidth="1"/>
    <col min="7" max="8" width="5.5703125" style="91" hidden="1" customWidth="1"/>
    <col min="9" max="9" width="11.42578125" style="91" customWidth="1"/>
    <col min="10" max="11" width="5.5703125" style="91" hidden="1" customWidth="1"/>
    <col min="12" max="13" width="11.42578125" style="91" customWidth="1"/>
    <col min="14" max="15" width="5.5703125" style="91" hidden="1" customWidth="1"/>
    <col min="16" max="16" width="11.42578125" style="91" customWidth="1"/>
    <col min="17" max="18" width="5.5703125" style="91" hidden="1" customWidth="1"/>
    <col min="19" max="20" width="11.42578125" style="91" customWidth="1"/>
    <col min="21" max="22" width="5.5703125" style="91" hidden="1" customWidth="1"/>
    <col min="23" max="23" width="11.42578125" style="91" customWidth="1"/>
    <col min="24" max="25" width="5.5703125" style="91" hidden="1" customWidth="1"/>
    <col min="26" max="27" width="11.42578125" style="91" customWidth="1"/>
    <col min="28" max="29" width="5.5703125" style="91" hidden="1" customWidth="1"/>
    <col min="30" max="30" width="11.42578125" style="91" customWidth="1"/>
    <col min="31" max="32" width="5.5703125" style="91" hidden="1" customWidth="1"/>
    <col min="33" max="34" width="11.42578125" style="91" customWidth="1"/>
    <col min="35" max="36" width="5.5703125" style="91" hidden="1" customWidth="1"/>
    <col min="37" max="37" width="11.42578125" style="91" customWidth="1"/>
    <col min="38" max="39" width="5.5703125" style="91" hidden="1" customWidth="1"/>
    <col min="40" max="41" width="11.42578125" style="91" customWidth="1"/>
    <col min="42" max="43" width="5.5703125" style="91" hidden="1" customWidth="1"/>
    <col min="44" max="44" width="11.42578125" style="91" customWidth="1"/>
    <col min="45" max="46" width="5.5703125" style="91" hidden="1" customWidth="1"/>
    <col min="47" max="48" width="11.42578125" style="91" customWidth="1"/>
    <col min="49" max="50" width="5.5703125" style="91" hidden="1" customWidth="1"/>
    <col min="51" max="51" width="11.42578125" style="91" customWidth="1"/>
    <col min="52" max="53" width="5.5703125" style="91" hidden="1" customWidth="1"/>
    <col min="54" max="55" width="11.42578125" style="91" customWidth="1"/>
    <col min="56" max="57" width="5.5703125" style="91" hidden="1" customWidth="1"/>
    <col min="58" max="58" width="11.42578125" style="91" customWidth="1"/>
    <col min="59" max="60" width="5.5703125" style="91" hidden="1" customWidth="1"/>
    <col min="61" max="61" width="11.42578125" style="91" customWidth="1"/>
    <col min="62" max="62" width="10.42578125" style="91" hidden="1" customWidth="1"/>
    <col min="63" max="63" width="5.5703125" style="91" hidden="1" customWidth="1"/>
    <col min="64" max="64" width="0.42578125" style="91" hidden="1" customWidth="1"/>
    <col min="65" max="65" width="10.42578125" style="91" hidden="1" customWidth="1"/>
    <col min="66" max="67" width="5.5703125" style="91" hidden="1" customWidth="1"/>
    <col min="68" max="68" width="10.42578125" style="91" hidden="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1.5703125" style="92" customWidth="1"/>
    <col min="148" max="149" width="5.5703125" style="92" hidden="1" customWidth="1"/>
    <col min="150" max="150" width="21.5703125" style="92" customWidth="1"/>
    <col min="151" max="152" width="5.5703125" style="92" hidden="1" customWidth="1"/>
    <col min="153" max="153" width="21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4.95" customHeight="1" thickTop="1" thickBot="1">
      <c r="A2" s="414" t="s">
        <v>0</v>
      </c>
      <c r="B2" s="417" t="s">
        <v>1</v>
      </c>
      <c r="C2" s="420" t="s">
        <v>2</v>
      </c>
      <c r="D2" s="3" t="s">
        <v>3</v>
      </c>
      <c r="E2" s="423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426">
        <v>1202703</v>
      </c>
      <c r="U2" s="427"/>
      <c r="V2" s="427"/>
      <c r="W2" s="427"/>
      <c r="X2" s="427"/>
      <c r="Y2" s="427"/>
      <c r="Z2" s="428"/>
      <c r="AA2" s="426">
        <v>1202704</v>
      </c>
      <c r="AB2" s="427"/>
      <c r="AC2" s="427"/>
      <c r="AD2" s="427"/>
      <c r="AE2" s="427"/>
      <c r="AF2" s="427"/>
      <c r="AG2" s="428"/>
      <c r="AH2" s="426">
        <v>1202705</v>
      </c>
      <c r="AI2" s="427"/>
      <c r="AJ2" s="427"/>
      <c r="AK2" s="427"/>
      <c r="AL2" s="427"/>
      <c r="AM2" s="427"/>
      <c r="AN2" s="428"/>
      <c r="AO2" s="426">
        <v>1202706</v>
      </c>
      <c r="AP2" s="427"/>
      <c r="AQ2" s="427"/>
      <c r="AR2" s="427"/>
      <c r="AS2" s="427"/>
      <c r="AT2" s="427"/>
      <c r="AU2" s="428"/>
      <c r="AV2" s="426">
        <v>1202752</v>
      </c>
      <c r="AW2" s="427"/>
      <c r="AX2" s="427"/>
      <c r="AY2" s="427"/>
      <c r="AZ2" s="427"/>
      <c r="BA2" s="427"/>
      <c r="BB2" s="428"/>
      <c r="BC2" s="426">
        <v>1202754</v>
      </c>
      <c r="BD2" s="427"/>
      <c r="BE2" s="427"/>
      <c r="BF2" s="427"/>
      <c r="BG2" s="427"/>
      <c r="BH2" s="427"/>
      <c r="BI2" s="428"/>
      <c r="BJ2" s="391"/>
      <c r="BK2" s="392"/>
      <c r="BL2" s="392"/>
      <c r="BM2" s="392"/>
      <c r="BN2" s="392"/>
      <c r="BO2" s="392"/>
      <c r="BP2" s="393"/>
      <c r="BQ2" s="391"/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394" t="s">
        <v>5</v>
      </c>
      <c r="ER2" s="395"/>
      <c r="ES2" s="395"/>
      <c r="ET2" s="395"/>
      <c r="EU2" s="395"/>
      <c r="EV2" s="395"/>
      <c r="EW2" s="396"/>
      <c r="EX2" s="400"/>
      <c r="EY2" s="403"/>
      <c r="EZ2" s="384"/>
      <c r="FA2" s="387"/>
    </row>
    <row r="3" spans="1:158" ht="132.75" customHeight="1" thickTop="1" thickBot="1">
      <c r="A3" s="415"/>
      <c r="B3" s="418"/>
      <c r="C3" s="421"/>
      <c r="D3" s="390" t="s">
        <v>6</v>
      </c>
      <c r="E3" s="424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392</v>
      </c>
      <c r="U3" s="430"/>
      <c r="V3" s="430"/>
      <c r="W3" s="430"/>
      <c r="X3" s="430"/>
      <c r="Y3" s="430"/>
      <c r="Z3" s="431"/>
      <c r="AA3" s="429" t="s">
        <v>393</v>
      </c>
      <c r="AB3" s="430"/>
      <c r="AC3" s="430"/>
      <c r="AD3" s="430"/>
      <c r="AE3" s="430"/>
      <c r="AF3" s="430"/>
      <c r="AG3" s="431"/>
      <c r="AH3" s="429" t="s">
        <v>394</v>
      </c>
      <c r="AI3" s="430"/>
      <c r="AJ3" s="430"/>
      <c r="AK3" s="430"/>
      <c r="AL3" s="430"/>
      <c r="AM3" s="430"/>
      <c r="AN3" s="431"/>
      <c r="AO3" s="429" t="s">
        <v>395</v>
      </c>
      <c r="AP3" s="430"/>
      <c r="AQ3" s="430"/>
      <c r="AR3" s="430"/>
      <c r="AS3" s="430"/>
      <c r="AT3" s="430"/>
      <c r="AU3" s="431"/>
      <c r="AV3" s="429" t="s">
        <v>397</v>
      </c>
      <c r="AW3" s="430"/>
      <c r="AX3" s="430"/>
      <c r="AY3" s="430"/>
      <c r="AZ3" s="430"/>
      <c r="BA3" s="430"/>
      <c r="BB3" s="431"/>
      <c r="BC3" s="429" t="s">
        <v>398</v>
      </c>
      <c r="BD3" s="430"/>
      <c r="BE3" s="430"/>
      <c r="BF3" s="430"/>
      <c r="BG3" s="430"/>
      <c r="BH3" s="430"/>
      <c r="BI3" s="431"/>
      <c r="BJ3" s="378">
        <v>9</v>
      </c>
      <c r="BK3" s="379"/>
      <c r="BL3" s="379"/>
      <c r="BM3" s="379"/>
      <c r="BN3" s="379"/>
      <c r="BO3" s="379"/>
      <c r="BP3" s="380"/>
      <c r="BQ3" s="378">
        <v>10</v>
      </c>
      <c r="BR3" s="379"/>
      <c r="BS3" s="379"/>
      <c r="BT3" s="379"/>
      <c r="BU3" s="379"/>
      <c r="BV3" s="379"/>
      <c r="BW3" s="380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397"/>
      <c r="ER3" s="398"/>
      <c r="ES3" s="398"/>
      <c r="ET3" s="398"/>
      <c r="EU3" s="398"/>
      <c r="EV3" s="398"/>
      <c r="EW3" s="399"/>
      <c r="EX3" s="401"/>
      <c r="EY3" s="404"/>
      <c r="EZ3" s="385"/>
      <c r="FA3" s="388"/>
    </row>
    <row r="4" spans="1:158" ht="84.95" customHeight="1" thickTop="1" thickBot="1">
      <c r="A4" s="415"/>
      <c r="B4" s="418"/>
      <c r="C4" s="421"/>
      <c r="D4" s="390"/>
      <c r="E4" s="424"/>
      <c r="F4" s="6" t="s">
        <v>7</v>
      </c>
      <c r="G4" s="7"/>
      <c r="H4" s="8"/>
      <c r="I4" s="374" t="s">
        <v>8</v>
      </c>
      <c r="J4" s="9"/>
      <c r="K4" s="10"/>
      <c r="L4" s="376" t="s">
        <v>9</v>
      </c>
      <c r="M4" s="6" t="s">
        <v>7</v>
      </c>
      <c r="N4" s="11"/>
      <c r="O4" s="11"/>
      <c r="P4" s="374" t="s">
        <v>8</v>
      </c>
      <c r="Q4" s="12"/>
      <c r="R4" s="12"/>
      <c r="S4" s="376" t="s">
        <v>9</v>
      </c>
      <c r="T4" s="6" t="s">
        <v>7</v>
      </c>
      <c r="U4" s="11"/>
      <c r="V4" s="11"/>
      <c r="W4" s="374" t="s">
        <v>8</v>
      </c>
      <c r="X4" s="12"/>
      <c r="Y4" s="12"/>
      <c r="Z4" s="376" t="s">
        <v>9</v>
      </c>
      <c r="AA4" s="6" t="s">
        <v>7</v>
      </c>
      <c r="AB4" s="11"/>
      <c r="AC4" s="11"/>
      <c r="AD4" s="374" t="s">
        <v>8</v>
      </c>
      <c r="AE4" s="12"/>
      <c r="AF4" s="12"/>
      <c r="AG4" s="376" t="s">
        <v>9</v>
      </c>
      <c r="AH4" s="6" t="s">
        <v>7</v>
      </c>
      <c r="AI4" s="11"/>
      <c r="AJ4" s="11"/>
      <c r="AK4" s="374" t="s">
        <v>8</v>
      </c>
      <c r="AL4" s="12"/>
      <c r="AM4" s="12"/>
      <c r="AN4" s="376" t="s">
        <v>9</v>
      </c>
      <c r="AO4" s="6" t="s">
        <v>7</v>
      </c>
      <c r="AP4" s="11"/>
      <c r="AQ4" s="11"/>
      <c r="AR4" s="374" t="s">
        <v>8</v>
      </c>
      <c r="AS4" s="12"/>
      <c r="AT4" s="12"/>
      <c r="AU4" s="376" t="s">
        <v>9</v>
      </c>
      <c r="AV4" s="6" t="s">
        <v>7</v>
      </c>
      <c r="AW4" s="11"/>
      <c r="AX4" s="11"/>
      <c r="AY4" s="374" t="s">
        <v>8</v>
      </c>
      <c r="AZ4" s="12"/>
      <c r="BA4" s="12"/>
      <c r="BB4" s="376" t="s">
        <v>9</v>
      </c>
      <c r="BC4" s="6" t="s">
        <v>7</v>
      </c>
      <c r="BD4" s="11"/>
      <c r="BE4" s="11"/>
      <c r="BF4" s="374" t="s">
        <v>8</v>
      </c>
      <c r="BG4" s="12"/>
      <c r="BH4" s="12"/>
      <c r="BI4" s="376" t="s">
        <v>9</v>
      </c>
      <c r="BJ4" s="13" t="s">
        <v>7</v>
      </c>
      <c r="BK4" s="14"/>
      <c r="BL4" s="14"/>
      <c r="BM4" s="369" t="s">
        <v>8</v>
      </c>
      <c r="BN4" s="11"/>
      <c r="BO4" s="11"/>
      <c r="BP4" s="371" t="s">
        <v>9</v>
      </c>
      <c r="BQ4" s="13" t="s">
        <v>7</v>
      </c>
      <c r="BR4" s="14"/>
      <c r="BS4" s="14"/>
      <c r="BT4" s="369" t="s">
        <v>8</v>
      </c>
      <c r="BU4" s="11"/>
      <c r="BV4" s="11"/>
      <c r="BW4" s="371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4.95" customHeight="1" thickTop="1" thickBot="1">
      <c r="A5" s="416"/>
      <c r="B5" s="419"/>
      <c r="C5" s="422"/>
      <c r="D5" s="19" t="s">
        <v>13</v>
      </c>
      <c r="E5" s="425"/>
      <c r="F5" s="20">
        <v>100</v>
      </c>
      <c r="G5" s="21"/>
      <c r="H5" s="22"/>
      <c r="I5" s="375"/>
      <c r="J5" s="23"/>
      <c r="K5" s="24"/>
      <c r="L5" s="377"/>
      <c r="M5" s="20">
        <v>100</v>
      </c>
      <c r="N5" s="25"/>
      <c r="O5" s="25"/>
      <c r="P5" s="375"/>
      <c r="Q5" s="26"/>
      <c r="R5" s="26"/>
      <c r="S5" s="377"/>
      <c r="T5" s="20">
        <v>100</v>
      </c>
      <c r="U5" s="25"/>
      <c r="V5" s="25"/>
      <c r="W5" s="375"/>
      <c r="X5" s="26"/>
      <c r="Y5" s="26"/>
      <c r="Z5" s="377"/>
      <c r="AA5" s="20">
        <v>100</v>
      </c>
      <c r="AB5" s="25"/>
      <c r="AC5" s="25"/>
      <c r="AD5" s="375"/>
      <c r="AE5" s="26"/>
      <c r="AF5" s="26"/>
      <c r="AG5" s="377"/>
      <c r="AH5" s="20">
        <v>100</v>
      </c>
      <c r="AI5" s="25"/>
      <c r="AJ5" s="25"/>
      <c r="AK5" s="375"/>
      <c r="AL5" s="26"/>
      <c r="AM5" s="26"/>
      <c r="AN5" s="377"/>
      <c r="AO5" s="20">
        <v>100</v>
      </c>
      <c r="AP5" s="25"/>
      <c r="AQ5" s="25"/>
      <c r="AR5" s="375"/>
      <c r="AS5" s="26"/>
      <c r="AT5" s="26"/>
      <c r="AU5" s="377"/>
      <c r="AV5" s="20">
        <v>100</v>
      </c>
      <c r="AW5" s="25"/>
      <c r="AX5" s="25"/>
      <c r="AY5" s="375"/>
      <c r="AZ5" s="26"/>
      <c r="BA5" s="26"/>
      <c r="BB5" s="377"/>
      <c r="BC5" s="20">
        <v>100</v>
      </c>
      <c r="BD5" s="25"/>
      <c r="BE5" s="25"/>
      <c r="BF5" s="375"/>
      <c r="BG5" s="26"/>
      <c r="BH5" s="26"/>
      <c r="BI5" s="377"/>
      <c r="BJ5" s="27">
        <v>100</v>
      </c>
      <c r="BK5" s="28"/>
      <c r="BL5" s="28"/>
      <c r="BM5" s="370"/>
      <c r="BN5" s="25"/>
      <c r="BO5" s="25"/>
      <c r="BP5" s="372"/>
      <c r="BQ5" s="27">
        <v>100</v>
      </c>
      <c r="BR5" s="28"/>
      <c r="BS5" s="28"/>
      <c r="BT5" s="370"/>
      <c r="BU5" s="25"/>
      <c r="BV5" s="25"/>
      <c r="BW5" s="373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53">
        <v>1</v>
      </c>
      <c r="B6" s="196" t="s">
        <v>16</v>
      </c>
      <c r="C6" s="152">
        <v>17202056</v>
      </c>
      <c r="D6" s="329" t="s">
        <v>108</v>
      </c>
      <c r="E6" s="197" t="s">
        <v>33</v>
      </c>
      <c r="F6" s="348">
        <v>93</v>
      </c>
      <c r="G6" s="339">
        <f t="shared" ref="G6:G25" si="0">IF(F6=0,0,IF(F6&lt;40,0,IF(F6&lt;50,1,IF(F6&lt;55,1.333,IF(F6&lt;60,1.666,IF(F6&lt;65,2,IF(F6&lt;70,2.333,IF(F6&gt;=70,0))))))))</f>
        <v>0</v>
      </c>
      <c r="H6" s="339">
        <f t="shared" ref="H6:H25" si="1">IF(F6=0,0,IF(F6&lt;70,0,IF(F6&lt;75,2.666,IF(F6&lt;80,3,IF(F6&lt;85,3.333,IF(F6&lt;90,3.666,IF(F6&lt;=100,4)))))))</f>
        <v>4</v>
      </c>
      <c r="I6" s="340">
        <f t="shared" ref="I6:I25" si="2">IF(G6=0,H6,G6)</f>
        <v>4</v>
      </c>
      <c r="J6" s="339">
        <f t="shared" ref="J6:J25" si="3">IF(F6=0,0,IF(F6&lt;40,"F",IF(F6&lt;50,"D",IF(F6&lt;55,"D+",IF(F6&lt;60,"C-",IF(F6&lt;65,"C",IF(F6&lt;70,"C+",IF(F6&gt;=70,0))))))))</f>
        <v>0</v>
      </c>
      <c r="K6" s="339" t="str">
        <f t="shared" ref="K6:K25" si="4">IF(F6=0,0,IF(F6&lt;70,0,IF(F6&lt;75,"B-",IF(F6&lt;80,"B",IF(F6&lt;85,"B+",IF(F6&lt;90,"A-",IF(F6&lt;=100,"A")))))))</f>
        <v>A</v>
      </c>
      <c r="L6" s="349" t="str">
        <f t="shared" ref="L6:L25" si="5">IF(J6=0,K6,J6)</f>
        <v>A</v>
      </c>
      <c r="M6" s="348">
        <v>76</v>
      </c>
      <c r="N6" s="339">
        <f t="shared" ref="N6:N25" si="6">IF(M6=0,0,IF(M6&lt;40,0,IF(M6&lt;50,1,IF(M6&lt;55,1.333,IF(M6&lt;60,1.666,IF(M6&lt;65,2,IF(M6&lt;70,2.333,IF(M6&gt;=70,0))))))))</f>
        <v>0</v>
      </c>
      <c r="O6" s="339">
        <f t="shared" ref="O6:O25" si="7">IF(M6=0,0,IF(M6&lt;70,0,IF(M6&lt;75,2.666,IF(M6&lt;80,3,IF(M6&lt;85,3.333,IF(M6&lt;90,3.666,IF(M6&lt;=100,4)))))))</f>
        <v>3</v>
      </c>
      <c r="P6" s="340">
        <f t="shared" ref="P6:P25" si="8">IF(N6=0,O6,N6)</f>
        <v>3</v>
      </c>
      <c r="Q6" s="339">
        <f t="shared" ref="Q6:Q25" si="9">IF(M6=0,0,IF(M6&lt;40,"F",IF(M6&lt;50,"D",IF(M6&lt;55,"D+",IF(M6&lt;60,"C-",IF(M6&lt;65,"C",IF(M6&lt;70,"C+",IF(M6&gt;=70,0))))))))</f>
        <v>0</v>
      </c>
      <c r="R6" s="339" t="str">
        <f t="shared" ref="R6:R25" si="10">IF(M6=0,0,IF(M6&lt;70,0,IF(M6&lt;75,"B-",IF(M6&lt;80,"B",IF(M6&lt;85,"B+",IF(M6&lt;90,"A-",IF(M6&lt;=100,"A")))))))</f>
        <v>B</v>
      </c>
      <c r="S6" s="349" t="str">
        <f t="shared" ref="S6:S25" si="11">IF(Q6=0,R6,Q6)</f>
        <v>B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48">
        <v>95</v>
      </c>
      <c r="AI6" s="339">
        <f t="shared" ref="AI6:AI25" si="24">IF(AH6=0,0,IF(AH6&lt;40,0,IF(AH6&lt;50,1,IF(AH6&lt;55,1.333,IF(AH6&lt;60,1.666,IF(AH6&lt;65,2,IF(AH6&lt;70,2.333,IF(AH6&gt;=70,0))))))))</f>
        <v>0</v>
      </c>
      <c r="AJ6" s="339">
        <f t="shared" ref="AJ6:AJ25" si="25">IF(AH6=0,0,IF(AH6&lt;70,0,IF(AH6&lt;75,2.666,IF(AH6&lt;80,3,IF(AH6&lt;85,3.333,IF(AH6&lt;90,3.666,IF(AH6&lt;=100,4)))))))</f>
        <v>4</v>
      </c>
      <c r="AK6" s="340">
        <f t="shared" ref="AK6:AK25" si="26">IF(AI6=0,AJ6,AI6)</f>
        <v>4</v>
      </c>
      <c r="AL6" s="339">
        <f t="shared" ref="AL6:AL25" si="27">IF(AH6=0,0,IF(AH6&lt;40,"F",IF(AH6&lt;50,"D",IF(AH6&lt;55,"D+",IF(AH6&lt;60,"C-",IF(AH6&lt;65,"C",IF(AH6&lt;70,"C+",IF(AH6&gt;=70,0))))))))</f>
        <v>0</v>
      </c>
      <c r="AM6" s="339" t="str">
        <f t="shared" ref="AM6:AM25" si="28">IF(AH6=0,0,IF(AH6&lt;70,0,IF(AH6&lt;75,"B-",IF(AH6&lt;80,"B",IF(AH6&lt;85,"B+",IF(AH6&lt;90,"A-",IF(AH6&lt;=100,"A")))))))</f>
        <v>A</v>
      </c>
      <c r="AN6" s="349" t="str">
        <f t="shared" ref="AN6:AN25" si="29">IF(AL6=0,AM6,AL6)</f>
        <v>A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33</v>
      </c>
      <c r="ET6" s="46">
        <f t="shared" ref="ET6:ET25" si="122">IF((ES6=0),0,(ROUND((ES6/ER6),3)))</f>
        <v>3.6669999999999998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A-</v>
      </c>
      <c r="EW6" s="48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53">
        <v>2</v>
      </c>
      <c r="B7" s="196" t="s">
        <v>16</v>
      </c>
      <c r="C7" s="152">
        <v>17202057</v>
      </c>
      <c r="D7" s="330" t="s">
        <v>107</v>
      </c>
      <c r="E7" s="194" t="s">
        <v>33</v>
      </c>
      <c r="F7" s="350">
        <v>95</v>
      </c>
      <c r="G7" s="343">
        <f t="shared" si="0"/>
        <v>0</v>
      </c>
      <c r="H7" s="343">
        <f t="shared" si="1"/>
        <v>4</v>
      </c>
      <c r="I7" s="344">
        <f t="shared" si="2"/>
        <v>4</v>
      </c>
      <c r="J7" s="343">
        <f t="shared" si="3"/>
        <v>0</v>
      </c>
      <c r="K7" s="343" t="str">
        <f t="shared" si="4"/>
        <v>A</v>
      </c>
      <c r="L7" s="351" t="str">
        <f t="shared" si="5"/>
        <v>A</v>
      </c>
      <c r="M7" s="350">
        <v>90</v>
      </c>
      <c r="N7" s="343">
        <f t="shared" si="6"/>
        <v>0</v>
      </c>
      <c r="O7" s="343">
        <f t="shared" si="7"/>
        <v>4</v>
      </c>
      <c r="P7" s="344">
        <f t="shared" si="8"/>
        <v>4</v>
      </c>
      <c r="Q7" s="343">
        <f t="shared" si="9"/>
        <v>0</v>
      </c>
      <c r="R7" s="343" t="str">
        <f t="shared" si="10"/>
        <v>A</v>
      </c>
      <c r="S7" s="351" t="str">
        <f t="shared" si="11"/>
        <v>A</v>
      </c>
      <c r="T7" s="350">
        <v>82</v>
      </c>
      <c r="U7" s="343">
        <f t="shared" si="12"/>
        <v>0</v>
      </c>
      <c r="V7" s="343">
        <f t="shared" si="13"/>
        <v>3.3330000000000002</v>
      </c>
      <c r="W7" s="344">
        <f t="shared" si="14"/>
        <v>3.3330000000000002</v>
      </c>
      <c r="X7" s="343">
        <f t="shared" si="15"/>
        <v>0</v>
      </c>
      <c r="Y7" s="343" t="str">
        <f t="shared" si="16"/>
        <v>B+</v>
      </c>
      <c r="Z7" s="351" t="str">
        <f t="shared" si="17"/>
        <v>B+</v>
      </c>
      <c r="AA7" s="350">
        <v>80</v>
      </c>
      <c r="AB7" s="343">
        <f t="shared" si="18"/>
        <v>0</v>
      </c>
      <c r="AC7" s="343">
        <f t="shared" si="19"/>
        <v>3.3330000000000002</v>
      </c>
      <c r="AD7" s="344">
        <f t="shared" si="20"/>
        <v>3.3330000000000002</v>
      </c>
      <c r="AE7" s="343">
        <f t="shared" si="21"/>
        <v>0</v>
      </c>
      <c r="AF7" s="343" t="str">
        <f t="shared" si="22"/>
        <v>B+</v>
      </c>
      <c r="AG7" s="351" t="str">
        <f t="shared" si="23"/>
        <v>B+</v>
      </c>
      <c r="AH7" s="350">
        <v>95</v>
      </c>
      <c r="AI7" s="343">
        <f t="shared" si="24"/>
        <v>0</v>
      </c>
      <c r="AJ7" s="343">
        <f t="shared" si="25"/>
        <v>4</v>
      </c>
      <c r="AK7" s="344">
        <f t="shared" si="26"/>
        <v>4</v>
      </c>
      <c r="AL7" s="343">
        <f t="shared" si="27"/>
        <v>0</v>
      </c>
      <c r="AM7" s="343" t="str">
        <f t="shared" si="28"/>
        <v>A</v>
      </c>
      <c r="AN7" s="351" t="str">
        <f t="shared" si="29"/>
        <v>A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18.666</v>
      </c>
      <c r="ER7" s="47">
        <f t="shared" si="120"/>
        <v>15</v>
      </c>
      <c r="ES7" s="67">
        <f t="shared" si="121"/>
        <v>55.998000000000005</v>
      </c>
      <c r="ET7" s="68">
        <f t="shared" si="122"/>
        <v>3.7330000000000001</v>
      </c>
      <c r="EU7" s="47">
        <f t="shared" si="123"/>
        <v>0</v>
      </c>
      <c r="EV7" s="47" t="str">
        <f t="shared" si="124"/>
        <v>A-</v>
      </c>
      <c r="EW7" s="48" t="str">
        <f t="shared" si="125"/>
        <v>A-</v>
      </c>
      <c r="EX7" s="69"/>
      <c r="EY7" s="70"/>
      <c r="EZ7" s="71"/>
      <c r="FA7" s="52"/>
      <c r="FB7" s="72"/>
    </row>
    <row r="8" spans="1:158" ht="50.1" customHeight="1">
      <c r="A8" s="53">
        <v>3</v>
      </c>
      <c r="B8" s="196" t="s">
        <v>16</v>
      </c>
      <c r="C8" s="152">
        <v>17202058</v>
      </c>
      <c r="D8" s="330" t="s">
        <v>106</v>
      </c>
      <c r="E8" s="194" t="s">
        <v>33</v>
      </c>
      <c r="F8" s="350">
        <v>88</v>
      </c>
      <c r="G8" s="343">
        <f t="shared" si="0"/>
        <v>0</v>
      </c>
      <c r="H8" s="343">
        <f t="shared" si="1"/>
        <v>3.6659999999999999</v>
      </c>
      <c r="I8" s="344">
        <f t="shared" si="2"/>
        <v>3.6659999999999999</v>
      </c>
      <c r="J8" s="343">
        <f t="shared" si="3"/>
        <v>0</v>
      </c>
      <c r="K8" s="343" t="str">
        <f t="shared" si="4"/>
        <v>A-</v>
      </c>
      <c r="L8" s="351" t="str">
        <f t="shared" si="5"/>
        <v>A-</v>
      </c>
      <c r="M8" s="350">
        <v>75</v>
      </c>
      <c r="N8" s="343">
        <f t="shared" si="6"/>
        <v>0</v>
      </c>
      <c r="O8" s="343">
        <f t="shared" si="7"/>
        <v>3</v>
      </c>
      <c r="P8" s="344">
        <f t="shared" si="8"/>
        <v>3</v>
      </c>
      <c r="Q8" s="343">
        <f t="shared" si="9"/>
        <v>0</v>
      </c>
      <c r="R8" s="343" t="str">
        <f t="shared" si="10"/>
        <v>B</v>
      </c>
      <c r="S8" s="351" t="str">
        <f t="shared" si="11"/>
        <v>B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350">
        <v>76</v>
      </c>
      <c r="AB8" s="343">
        <f t="shared" si="18"/>
        <v>0</v>
      </c>
      <c r="AC8" s="343">
        <f t="shared" si="19"/>
        <v>3</v>
      </c>
      <c r="AD8" s="344">
        <f t="shared" si="20"/>
        <v>3</v>
      </c>
      <c r="AE8" s="343">
        <f t="shared" si="21"/>
        <v>0</v>
      </c>
      <c r="AF8" s="343" t="str">
        <f t="shared" si="22"/>
        <v>B</v>
      </c>
      <c r="AG8" s="351" t="str">
        <f t="shared" si="23"/>
        <v>B</v>
      </c>
      <c r="AH8" s="350">
        <v>94</v>
      </c>
      <c r="AI8" s="343">
        <f t="shared" si="24"/>
        <v>0</v>
      </c>
      <c r="AJ8" s="343">
        <f t="shared" si="25"/>
        <v>4</v>
      </c>
      <c r="AK8" s="344">
        <f t="shared" si="26"/>
        <v>4</v>
      </c>
      <c r="AL8" s="343">
        <f t="shared" si="27"/>
        <v>0</v>
      </c>
      <c r="AM8" s="343" t="str">
        <f t="shared" si="28"/>
        <v>A</v>
      </c>
      <c r="AN8" s="351" t="str">
        <f t="shared" si="29"/>
        <v>A</v>
      </c>
      <c r="AO8" s="350">
        <v>89</v>
      </c>
      <c r="AP8" s="343">
        <f t="shared" si="30"/>
        <v>0</v>
      </c>
      <c r="AQ8" s="343">
        <f t="shared" si="31"/>
        <v>3.6659999999999999</v>
      </c>
      <c r="AR8" s="344">
        <f t="shared" si="32"/>
        <v>3.6659999999999999</v>
      </c>
      <c r="AS8" s="343">
        <f t="shared" si="33"/>
        <v>0</v>
      </c>
      <c r="AT8" s="343" t="str">
        <f t="shared" si="34"/>
        <v>A-</v>
      </c>
      <c r="AU8" s="351" t="str">
        <f t="shared" si="35"/>
        <v>A-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17.332000000000001</v>
      </c>
      <c r="ER8" s="47">
        <f t="shared" si="120"/>
        <v>15</v>
      </c>
      <c r="ES8" s="67">
        <f t="shared" si="121"/>
        <v>51.995999999999995</v>
      </c>
      <c r="ET8" s="68">
        <f t="shared" si="122"/>
        <v>3.4660000000000002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4</v>
      </c>
      <c r="B9" s="196" t="s">
        <v>16</v>
      </c>
      <c r="C9" s="152">
        <v>17202059</v>
      </c>
      <c r="D9" s="330" t="s">
        <v>105</v>
      </c>
      <c r="E9" s="194" t="s">
        <v>14</v>
      </c>
      <c r="F9" s="350">
        <v>75</v>
      </c>
      <c r="G9" s="343">
        <f t="shared" si="0"/>
        <v>0</v>
      </c>
      <c r="H9" s="343">
        <f t="shared" si="1"/>
        <v>3</v>
      </c>
      <c r="I9" s="344">
        <f t="shared" si="2"/>
        <v>3</v>
      </c>
      <c r="J9" s="343">
        <f t="shared" si="3"/>
        <v>0</v>
      </c>
      <c r="K9" s="343" t="str">
        <f t="shared" si="4"/>
        <v>B</v>
      </c>
      <c r="L9" s="351" t="str">
        <f t="shared" si="5"/>
        <v>B</v>
      </c>
      <c r="M9" s="350">
        <v>29</v>
      </c>
      <c r="N9" s="343">
        <f t="shared" si="6"/>
        <v>0</v>
      </c>
      <c r="O9" s="343">
        <f t="shared" si="7"/>
        <v>0</v>
      </c>
      <c r="P9" s="344">
        <f t="shared" si="8"/>
        <v>0</v>
      </c>
      <c r="Q9" s="343" t="str">
        <f t="shared" si="9"/>
        <v>F</v>
      </c>
      <c r="R9" s="343">
        <f t="shared" si="10"/>
        <v>0</v>
      </c>
      <c r="S9" s="351" t="str">
        <f t="shared" si="11"/>
        <v>F</v>
      </c>
      <c r="T9" s="350">
        <v>85</v>
      </c>
      <c r="U9" s="343">
        <f t="shared" si="12"/>
        <v>0</v>
      </c>
      <c r="V9" s="343">
        <f t="shared" si="13"/>
        <v>3.6659999999999999</v>
      </c>
      <c r="W9" s="344">
        <f t="shared" si="14"/>
        <v>3.6659999999999999</v>
      </c>
      <c r="X9" s="343">
        <f t="shared" si="15"/>
        <v>0</v>
      </c>
      <c r="Y9" s="343" t="str">
        <f t="shared" si="16"/>
        <v>A-</v>
      </c>
      <c r="Z9" s="351" t="str">
        <f t="shared" si="17"/>
        <v>A-</v>
      </c>
      <c r="AA9" s="350">
        <v>75</v>
      </c>
      <c r="AB9" s="343">
        <f t="shared" si="18"/>
        <v>0</v>
      </c>
      <c r="AC9" s="343">
        <f t="shared" si="19"/>
        <v>3</v>
      </c>
      <c r="AD9" s="344">
        <f t="shared" si="20"/>
        <v>3</v>
      </c>
      <c r="AE9" s="343">
        <f t="shared" si="21"/>
        <v>0</v>
      </c>
      <c r="AF9" s="343" t="str">
        <f t="shared" si="22"/>
        <v>B</v>
      </c>
      <c r="AG9" s="351" t="str">
        <f t="shared" si="23"/>
        <v>B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350">
        <v>75</v>
      </c>
      <c r="BD9" s="343">
        <f t="shared" si="42"/>
        <v>0</v>
      </c>
      <c r="BE9" s="343">
        <f t="shared" si="43"/>
        <v>3</v>
      </c>
      <c r="BF9" s="344">
        <f t="shared" si="44"/>
        <v>3</v>
      </c>
      <c r="BG9" s="343">
        <f t="shared" si="45"/>
        <v>0</v>
      </c>
      <c r="BH9" s="343" t="str">
        <f t="shared" si="46"/>
        <v>B</v>
      </c>
      <c r="BI9" s="351" t="str">
        <f t="shared" si="47"/>
        <v>B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12.666</v>
      </c>
      <c r="ER9" s="47">
        <f t="shared" si="120"/>
        <v>15</v>
      </c>
      <c r="ES9" s="67">
        <f t="shared" si="121"/>
        <v>37.997999999999998</v>
      </c>
      <c r="ET9" s="68">
        <f t="shared" si="122"/>
        <v>2.5329999999999999</v>
      </c>
      <c r="EU9" s="47">
        <f t="shared" si="123"/>
        <v>0</v>
      </c>
      <c r="EV9" s="47" t="str">
        <f t="shared" si="124"/>
        <v>C+</v>
      </c>
      <c r="EW9" s="48" t="str">
        <f t="shared" si="125"/>
        <v>C+</v>
      </c>
      <c r="EX9" s="69"/>
      <c r="EY9" s="70"/>
      <c r="EZ9" s="71"/>
      <c r="FA9" s="52"/>
    </row>
    <row r="10" spans="1:158" ht="50.1" customHeight="1">
      <c r="A10" s="53">
        <v>5</v>
      </c>
      <c r="B10" s="196" t="s">
        <v>16</v>
      </c>
      <c r="C10" s="152">
        <v>17202060</v>
      </c>
      <c r="D10" s="330" t="s">
        <v>104</v>
      </c>
      <c r="E10" s="194" t="s">
        <v>14</v>
      </c>
      <c r="F10" s="350">
        <v>90</v>
      </c>
      <c r="G10" s="343">
        <f t="shared" si="0"/>
        <v>0</v>
      </c>
      <c r="H10" s="343">
        <f t="shared" si="1"/>
        <v>4</v>
      </c>
      <c r="I10" s="344">
        <f t="shared" si="2"/>
        <v>4</v>
      </c>
      <c r="J10" s="343">
        <f t="shared" si="3"/>
        <v>0</v>
      </c>
      <c r="K10" s="343" t="str">
        <f t="shared" si="4"/>
        <v>A</v>
      </c>
      <c r="L10" s="351" t="str">
        <f t="shared" si="5"/>
        <v>A</v>
      </c>
      <c r="M10" s="350">
        <v>83</v>
      </c>
      <c r="N10" s="343">
        <f t="shared" si="6"/>
        <v>0</v>
      </c>
      <c r="O10" s="343">
        <f t="shared" si="7"/>
        <v>3.3330000000000002</v>
      </c>
      <c r="P10" s="344">
        <f t="shared" si="8"/>
        <v>3.3330000000000002</v>
      </c>
      <c r="Q10" s="343">
        <f t="shared" si="9"/>
        <v>0</v>
      </c>
      <c r="R10" s="343" t="str">
        <f t="shared" si="10"/>
        <v>B+</v>
      </c>
      <c r="S10" s="351" t="str">
        <f t="shared" si="11"/>
        <v>B+</v>
      </c>
      <c r="T10" s="350">
        <v>81</v>
      </c>
      <c r="U10" s="343">
        <f t="shared" si="12"/>
        <v>0</v>
      </c>
      <c r="V10" s="343">
        <f t="shared" si="13"/>
        <v>3.3330000000000002</v>
      </c>
      <c r="W10" s="344">
        <f t="shared" si="14"/>
        <v>3.3330000000000002</v>
      </c>
      <c r="X10" s="343">
        <f t="shared" si="15"/>
        <v>0</v>
      </c>
      <c r="Y10" s="343" t="str">
        <f t="shared" si="16"/>
        <v>B+</v>
      </c>
      <c r="Z10" s="351" t="str">
        <f t="shared" si="17"/>
        <v>B+</v>
      </c>
      <c r="AA10" s="350">
        <v>78</v>
      </c>
      <c r="AB10" s="343">
        <f t="shared" si="18"/>
        <v>0</v>
      </c>
      <c r="AC10" s="343">
        <f t="shared" si="19"/>
        <v>3</v>
      </c>
      <c r="AD10" s="344">
        <f t="shared" si="20"/>
        <v>3</v>
      </c>
      <c r="AE10" s="343">
        <f t="shared" si="21"/>
        <v>0</v>
      </c>
      <c r="AF10" s="343" t="str">
        <f t="shared" si="22"/>
        <v>B</v>
      </c>
      <c r="AG10" s="351" t="str">
        <f t="shared" si="23"/>
        <v>B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350">
        <v>85</v>
      </c>
      <c r="BD10" s="343">
        <f t="shared" si="42"/>
        <v>0</v>
      </c>
      <c r="BE10" s="343">
        <f t="shared" si="43"/>
        <v>3.6659999999999999</v>
      </c>
      <c r="BF10" s="344">
        <f t="shared" si="44"/>
        <v>3.6659999999999999</v>
      </c>
      <c r="BG10" s="343">
        <f t="shared" si="45"/>
        <v>0</v>
      </c>
      <c r="BH10" s="343" t="str">
        <f t="shared" si="46"/>
        <v>A-</v>
      </c>
      <c r="BI10" s="351" t="str">
        <f t="shared" si="47"/>
        <v>A-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17.332000000000001</v>
      </c>
      <c r="ER10" s="47">
        <f t="shared" si="120"/>
        <v>15</v>
      </c>
      <c r="ES10" s="67">
        <f t="shared" si="121"/>
        <v>51.996000000000002</v>
      </c>
      <c r="ET10" s="68">
        <f t="shared" si="122"/>
        <v>3.4660000000000002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53">
        <v>6</v>
      </c>
      <c r="B11" s="196" t="s">
        <v>16</v>
      </c>
      <c r="C11" s="152">
        <v>17202061</v>
      </c>
      <c r="D11" s="330" t="s">
        <v>103</v>
      </c>
      <c r="E11" s="194" t="s">
        <v>14</v>
      </c>
      <c r="F11" s="350">
        <v>60</v>
      </c>
      <c r="G11" s="343">
        <f t="shared" si="0"/>
        <v>2</v>
      </c>
      <c r="H11" s="343">
        <f t="shared" si="1"/>
        <v>0</v>
      </c>
      <c r="I11" s="344">
        <f t="shared" si="2"/>
        <v>2</v>
      </c>
      <c r="J11" s="343" t="str">
        <f t="shared" si="3"/>
        <v>C</v>
      </c>
      <c r="K11" s="343">
        <f t="shared" si="4"/>
        <v>0</v>
      </c>
      <c r="L11" s="351" t="str">
        <f t="shared" si="5"/>
        <v>C</v>
      </c>
      <c r="M11" s="350">
        <v>62</v>
      </c>
      <c r="N11" s="343">
        <f t="shared" si="6"/>
        <v>2</v>
      </c>
      <c r="O11" s="343">
        <f t="shared" si="7"/>
        <v>0</v>
      </c>
      <c r="P11" s="344">
        <f t="shared" si="8"/>
        <v>2</v>
      </c>
      <c r="Q11" s="343" t="str">
        <f t="shared" si="9"/>
        <v>C</v>
      </c>
      <c r="R11" s="343">
        <f t="shared" si="10"/>
        <v>0</v>
      </c>
      <c r="S11" s="351" t="str">
        <f t="shared" si="11"/>
        <v>C</v>
      </c>
      <c r="T11" s="350">
        <v>75</v>
      </c>
      <c r="U11" s="343">
        <f t="shared" si="12"/>
        <v>0</v>
      </c>
      <c r="V11" s="343">
        <f t="shared" si="13"/>
        <v>3</v>
      </c>
      <c r="W11" s="344">
        <f t="shared" si="14"/>
        <v>3</v>
      </c>
      <c r="X11" s="343">
        <f t="shared" si="15"/>
        <v>0</v>
      </c>
      <c r="Y11" s="343" t="str">
        <f t="shared" si="16"/>
        <v>B</v>
      </c>
      <c r="Z11" s="351" t="str">
        <f t="shared" si="17"/>
        <v>B</v>
      </c>
      <c r="AA11" s="350">
        <v>75</v>
      </c>
      <c r="AB11" s="343">
        <f t="shared" si="18"/>
        <v>0</v>
      </c>
      <c r="AC11" s="343">
        <f t="shared" si="19"/>
        <v>3</v>
      </c>
      <c r="AD11" s="344">
        <f t="shared" si="20"/>
        <v>3</v>
      </c>
      <c r="AE11" s="343">
        <f t="shared" si="21"/>
        <v>0</v>
      </c>
      <c r="AF11" s="343" t="str">
        <f t="shared" si="22"/>
        <v>B</v>
      </c>
      <c r="AG11" s="351" t="str">
        <f t="shared" si="23"/>
        <v>B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350">
        <v>70</v>
      </c>
      <c r="BD11" s="343">
        <f t="shared" si="42"/>
        <v>0</v>
      </c>
      <c r="BE11" s="343">
        <f t="shared" si="43"/>
        <v>2.6659999999999999</v>
      </c>
      <c r="BF11" s="344">
        <f t="shared" si="44"/>
        <v>2.6659999999999999</v>
      </c>
      <c r="BG11" s="343">
        <f t="shared" si="45"/>
        <v>0</v>
      </c>
      <c r="BH11" s="343" t="str">
        <f t="shared" si="46"/>
        <v>B-</v>
      </c>
      <c r="BI11" s="351" t="str">
        <f t="shared" si="47"/>
        <v>B-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12.666</v>
      </c>
      <c r="ER11" s="47">
        <f t="shared" si="120"/>
        <v>15</v>
      </c>
      <c r="ES11" s="67">
        <f t="shared" si="121"/>
        <v>37.997999999999998</v>
      </c>
      <c r="ET11" s="68">
        <f t="shared" si="122"/>
        <v>2.5329999999999999</v>
      </c>
      <c r="EU11" s="47">
        <f t="shared" si="123"/>
        <v>0</v>
      </c>
      <c r="EV11" s="47" t="str">
        <f t="shared" si="124"/>
        <v>C+</v>
      </c>
      <c r="EW11" s="48" t="str">
        <f t="shared" si="125"/>
        <v>C+</v>
      </c>
      <c r="EX11" s="69"/>
      <c r="EY11" s="70"/>
      <c r="EZ11" s="71"/>
      <c r="FA11" s="52"/>
    </row>
    <row r="12" spans="1:158" ht="50.1" customHeight="1">
      <c r="A12" s="53">
        <v>7</v>
      </c>
      <c r="B12" s="196" t="s">
        <v>16</v>
      </c>
      <c r="C12" s="152">
        <v>17202062</v>
      </c>
      <c r="D12" s="330" t="s">
        <v>102</v>
      </c>
      <c r="E12" s="194" t="s">
        <v>14</v>
      </c>
      <c r="F12" s="350">
        <v>92</v>
      </c>
      <c r="G12" s="343">
        <f t="shared" si="0"/>
        <v>0</v>
      </c>
      <c r="H12" s="343">
        <f t="shared" si="1"/>
        <v>4</v>
      </c>
      <c r="I12" s="344">
        <f t="shared" si="2"/>
        <v>4</v>
      </c>
      <c r="J12" s="343">
        <f t="shared" si="3"/>
        <v>0</v>
      </c>
      <c r="K12" s="343" t="str">
        <f t="shared" si="4"/>
        <v>A</v>
      </c>
      <c r="L12" s="351" t="str">
        <f t="shared" si="5"/>
        <v>A</v>
      </c>
      <c r="M12" s="350">
        <v>94</v>
      </c>
      <c r="N12" s="343">
        <f t="shared" si="6"/>
        <v>0</v>
      </c>
      <c r="O12" s="343">
        <f t="shared" si="7"/>
        <v>4</v>
      </c>
      <c r="P12" s="344">
        <f t="shared" si="8"/>
        <v>4</v>
      </c>
      <c r="Q12" s="343">
        <f t="shared" si="9"/>
        <v>0</v>
      </c>
      <c r="R12" s="343" t="str">
        <f t="shared" si="10"/>
        <v>A</v>
      </c>
      <c r="S12" s="351" t="str">
        <f t="shared" si="11"/>
        <v>A</v>
      </c>
      <c r="T12" s="294"/>
      <c r="U12" s="295">
        <f t="shared" si="12"/>
        <v>0</v>
      </c>
      <c r="V12" s="295">
        <f t="shared" si="13"/>
        <v>0</v>
      </c>
      <c r="W12" s="296">
        <f t="shared" si="14"/>
        <v>0</v>
      </c>
      <c r="X12" s="295">
        <f t="shared" si="15"/>
        <v>0</v>
      </c>
      <c r="Y12" s="295">
        <f t="shared" si="16"/>
        <v>0</v>
      </c>
      <c r="Z12" s="297">
        <f t="shared" si="17"/>
        <v>0</v>
      </c>
      <c r="AA12" s="350">
        <v>90</v>
      </c>
      <c r="AB12" s="343">
        <f t="shared" si="18"/>
        <v>0</v>
      </c>
      <c r="AC12" s="343">
        <f t="shared" si="19"/>
        <v>4</v>
      </c>
      <c r="AD12" s="344">
        <f t="shared" si="20"/>
        <v>4</v>
      </c>
      <c r="AE12" s="343">
        <f t="shared" si="21"/>
        <v>0</v>
      </c>
      <c r="AF12" s="343" t="str">
        <f t="shared" si="22"/>
        <v>A</v>
      </c>
      <c r="AG12" s="351" t="str">
        <f t="shared" si="23"/>
        <v>A</v>
      </c>
      <c r="AH12" s="350">
        <v>95</v>
      </c>
      <c r="AI12" s="343">
        <f t="shared" si="24"/>
        <v>0</v>
      </c>
      <c r="AJ12" s="343">
        <f t="shared" si="25"/>
        <v>4</v>
      </c>
      <c r="AK12" s="344">
        <f t="shared" si="26"/>
        <v>4</v>
      </c>
      <c r="AL12" s="343">
        <f t="shared" si="27"/>
        <v>0</v>
      </c>
      <c r="AM12" s="343" t="str">
        <f t="shared" si="28"/>
        <v>A</v>
      </c>
      <c r="AN12" s="351" t="str">
        <f t="shared" si="29"/>
        <v>A</v>
      </c>
      <c r="AO12" s="350">
        <v>70</v>
      </c>
      <c r="AP12" s="343">
        <f t="shared" si="30"/>
        <v>0</v>
      </c>
      <c r="AQ12" s="343">
        <f t="shared" si="31"/>
        <v>2.6659999999999999</v>
      </c>
      <c r="AR12" s="344">
        <f t="shared" si="32"/>
        <v>2.6659999999999999</v>
      </c>
      <c r="AS12" s="343">
        <f t="shared" si="33"/>
        <v>0</v>
      </c>
      <c r="AT12" s="343" t="str">
        <f t="shared" si="34"/>
        <v>B-</v>
      </c>
      <c r="AU12" s="351" t="str">
        <f t="shared" si="35"/>
        <v>B-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18.666</v>
      </c>
      <c r="ER12" s="47">
        <f t="shared" si="120"/>
        <v>15</v>
      </c>
      <c r="ES12" s="67">
        <f t="shared" si="121"/>
        <v>55.997999999999998</v>
      </c>
      <c r="ET12" s="68">
        <f t="shared" si="122"/>
        <v>3.7330000000000001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53">
        <v>8</v>
      </c>
      <c r="B13" s="196" t="s">
        <v>16</v>
      </c>
      <c r="C13" s="152">
        <v>17202063</v>
      </c>
      <c r="D13" s="330" t="s">
        <v>101</v>
      </c>
      <c r="E13" s="194" t="s">
        <v>14</v>
      </c>
      <c r="F13" s="350">
        <v>91</v>
      </c>
      <c r="G13" s="343">
        <f t="shared" si="0"/>
        <v>0</v>
      </c>
      <c r="H13" s="343">
        <f t="shared" si="1"/>
        <v>4</v>
      </c>
      <c r="I13" s="344">
        <f t="shared" si="2"/>
        <v>4</v>
      </c>
      <c r="J13" s="343">
        <f t="shared" si="3"/>
        <v>0</v>
      </c>
      <c r="K13" s="343" t="str">
        <f t="shared" si="4"/>
        <v>A</v>
      </c>
      <c r="L13" s="351" t="str">
        <f t="shared" si="5"/>
        <v>A</v>
      </c>
      <c r="M13" s="350">
        <v>60</v>
      </c>
      <c r="N13" s="343">
        <f t="shared" si="6"/>
        <v>2</v>
      </c>
      <c r="O13" s="343">
        <f t="shared" si="7"/>
        <v>0</v>
      </c>
      <c r="P13" s="344">
        <f t="shared" si="8"/>
        <v>2</v>
      </c>
      <c r="Q13" s="343" t="str">
        <f t="shared" si="9"/>
        <v>C</v>
      </c>
      <c r="R13" s="343">
        <f t="shared" si="10"/>
        <v>0</v>
      </c>
      <c r="S13" s="351" t="str">
        <f t="shared" si="11"/>
        <v>C</v>
      </c>
      <c r="T13" s="350">
        <v>75</v>
      </c>
      <c r="U13" s="343">
        <f t="shared" si="12"/>
        <v>0</v>
      </c>
      <c r="V13" s="343">
        <f t="shared" si="13"/>
        <v>3</v>
      </c>
      <c r="W13" s="344">
        <f t="shared" si="14"/>
        <v>3</v>
      </c>
      <c r="X13" s="343">
        <f t="shared" si="15"/>
        <v>0</v>
      </c>
      <c r="Y13" s="343" t="str">
        <f t="shared" si="16"/>
        <v>B</v>
      </c>
      <c r="Z13" s="351" t="str">
        <f t="shared" si="17"/>
        <v>B</v>
      </c>
      <c r="AA13" s="350">
        <v>82</v>
      </c>
      <c r="AB13" s="343">
        <f t="shared" si="18"/>
        <v>0</v>
      </c>
      <c r="AC13" s="343">
        <f t="shared" si="19"/>
        <v>3.3330000000000002</v>
      </c>
      <c r="AD13" s="344">
        <f t="shared" si="20"/>
        <v>3.3330000000000002</v>
      </c>
      <c r="AE13" s="343">
        <f t="shared" si="21"/>
        <v>0</v>
      </c>
      <c r="AF13" s="343" t="str">
        <f t="shared" si="22"/>
        <v>B+</v>
      </c>
      <c r="AG13" s="351" t="str">
        <f t="shared" si="23"/>
        <v>B+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350">
        <v>75</v>
      </c>
      <c r="BD13" s="343">
        <f t="shared" si="42"/>
        <v>0</v>
      </c>
      <c r="BE13" s="343">
        <f t="shared" si="43"/>
        <v>3</v>
      </c>
      <c r="BF13" s="344">
        <f t="shared" si="44"/>
        <v>3</v>
      </c>
      <c r="BG13" s="343">
        <f t="shared" si="45"/>
        <v>0</v>
      </c>
      <c r="BH13" s="343" t="str">
        <f t="shared" si="46"/>
        <v>B</v>
      </c>
      <c r="BI13" s="351" t="str">
        <f t="shared" si="47"/>
        <v>B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15.333</v>
      </c>
      <c r="ER13" s="47">
        <f t="shared" si="120"/>
        <v>15</v>
      </c>
      <c r="ES13" s="67">
        <f t="shared" si="121"/>
        <v>45.999000000000002</v>
      </c>
      <c r="ET13" s="68">
        <f t="shared" si="122"/>
        <v>3.0670000000000002</v>
      </c>
      <c r="EU13" s="47">
        <f t="shared" si="123"/>
        <v>0</v>
      </c>
      <c r="EV13" s="47" t="str">
        <f t="shared" si="124"/>
        <v>B</v>
      </c>
      <c r="EW13" s="48" t="str">
        <f t="shared" si="125"/>
        <v>B</v>
      </c>
      <c r="EX13" s="69"/>
      <c r="EY13" s="70"/>
      <c r="EZ13" s="71"/>
      <c r="FA13" s="52"/>
    </row>
    <row r="14" spans="1:158" ht="50.1" customHeight="1">
      <c r="A14" s="53">
        <v>9</v>
      </c>
      <c r="B14" s="196" t="s">
        <v>16</v>
      </c>
      <c r="C14" s="152">
        <v>17202064</v>
      </c>
      <c r="D14" s="330" t="s">
        <v>100</v>
      </c>
      <c r="E14" s="194" t="s">
        <v>14</v>
      </c>
      <c r="F14" s="350">
        <v>98</v>
      </c>
      <c r="G14" s="343">
        <f t="shared" si="0"/>
        <v>0</v>
      </c>
      <c r="H14" s="343">
        <f t="shared" si="1"/>
        <v>4</v>
      </c>
      <c r="I14" s="344">
        <f t="shared" si="2"/>
        <v>4</v>
      </c>
      <c r="J14" s="343">
        <f t="shared" si="3"/>
        <v>0</v>
      </c>
      <c r="K14" s="343" t="str">
        <f t="shared" si="4"/>
        <v>A</v>
      </c>
      <c r="L14" s="351" t="str">
        <f t="shared" si="5"/>
        <v>A</v>
      </c>
      <c r="M14" s="350">
        <v>62</v>
      </c>
      <c r="N14" s="343">
        <f t="shared" si="6"/>
        <v>2</v>
      </c>
      <c r="O14" s="343">
        <f t="shared" si="7"/>
        <v>0</v>
      </c>
      <c r="P14" s="344">
        <f t="shared" si="8"/>
        <v>2</v>
      </c>
      <c r="Q14" s="343" t="str">
        <f t="shared" si="9"/>
        <v>C</v>
      </c>
      <c r="R14" s="343">
        <f t="shared" si="10"/>
        <v>0</v>
      </c>
      <c r="S14" s="351" t="str">
        <f t="shared" si="11"/>
        <v>C</v>
      </c>
      <c r="T14" s="350">
        <v>88</v>
      </c>
      <c r="U14" s="343">
        <f t="shared" si="12"/>
        <v>0</v>
      </c>
      <c r="V14" s="343">
        <f t="shared" si="13"/>
        <v>3.6659999999999999</v>
      </c>
      <c r="W14" s="344">
        <f t="shared" si="14"/>
        <v>3.6659999999999999</v>
      </c>
      <c r="X14" s="343">
        <f t="shared" si="15"/>
        <v>0</v>
      </c>
      <c r="Y14" s="343" t="str">
        <f t="shared" si="16"/>
        <v>A-</v>
      </c>
      <c r="Z14" s="351" t="str">
        <f t="shared" si="17"/>
        <v>A-</v>
      </c>
      <c r="AA14" s="350">
        <v>80</v>
      </c>
      <c r="AB14" s="343">
        <f t="shared" si="18"/>
        <v>0</v>
      </c>
      <c r="AC14" s="343">
        <f t="shared" si="19"/>
        <v>3.3330000000000002</v>
      </c>
      <c r="AD14" s="344">
        <f t="shared" si="20"/>
        <v>3.3330000000000002</v>
      </c>
      <c r="AE14" s="343">
        <f t="shared" si="21"/>
        <v>0</v>
      </c>
      <c r="AF14" s="343" t="str">
        <f t="shared" si="22"/>
        <v>B+</v>
      </c>
      <c r="AG14" s="351" t="str">
        <f t="shared" si="23"/>
        <v>B+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350">
        <v>88</v>
      </c>
      <c r="BD14" s="343">
        <f t="shared" si="42"/>
        <v>0</v>
      </c>
      <c r="BE14" s="343">
        <f t="shared" si="43"/>
        <v>3.6659999999999999</v>
      </c>
      <c r="BF14" s="344">
        <f t="shared" si="44"/>
        <v>3.6659999999999999</v>
      </c>
      <c r="BG14" s="343">
        <f t="shared" si="45"/>
        <v>0</v>
      </c>
      <c r="BH14" s="343" t="str">
        <f t="shared" si="46"/>
        <v>A-</v>
      </c>
      <c r="BI14" s="351" t="str">
        <f t="shared" si="47"/>
        <v>A-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16.664999999999999</v>
      </c>
      <c r="ER14" s="47">
        <f t="shared" si="120"/>
        <v>15</v>
      </c>
      <c r="ES14" s="67">
        <f t="shared" si="121"/>
        <v>49.994999999999997</v>
      </c>
      <c r="ET14" s="68">
        <f t="shared" si="122"/>
        <v>3.3330000000000002</v>
      </c>
      <c r="EU14" s="47">
        <f t="shared" si="123"/>
        <v>0</v>
      </c>
      <c r="EV14" s="47" t="str">
        <f t="shared" si="124"/>
        <v>B+</v>
      </c>
      <c r="EW14" s="48" t="str">
        <f t="shared" si="125"/>
        <v>B+</v>
      </c>
      <c r="EX14" s="69"/>
      <c r="EY14" s="70"/>
      <c r="EZ14" s="71"/>
      <c r="FA14" s="52"/>
    </row>
    <row r="15" spans="1:158" ht="50.1" customHeight="1">
      <c r="A15" s="53">
        <v>10</v>
      </c>
      <c r="B15" s="196" t="s">
        <v>16</v>
      </c>
      <c r="C15" s="152">
        <v>17202065</v>
      </c>
      <c r="D15" s="330" t="s">
        <v>99</v>
      </c>
      <c r="E15" s="194" t="s">
        <v>14</v>
      </c>
      <c r="F15" s="350">
        <v>97</v>
      </c>
      <c r="G15" s="343">
        <f t="shared" si="0"/>
        <v>0</v>
      </c>
      <c r="H15" s="343">
        <f t="shared" si="1"/>
        <v>4</v>
      </c>
      <c r="I15" s="344">
        <f t="shared" si="2"/>
        <v>4</v>
      </c>
      <c r="J15" s="343">
        <f t="shared" si="3"/>
        <v>0</v>
      </c>
      <c r="K15" s="343" t="str">
        <f t="shared" si="4"/>
        <v>A</v>
      </c>
      <c r="L15" s="351" t="str">
        <f t="shared" si="5"/>
        <v>A</v>
      </c>
      <c r="M15" s="350">
        <v>62</v>
      </c>
      <c r="N15" s="343">
        <f t="shared" si="6"/>
        <v>2</v>
      </c>
      <c r="O15" s="343">
        <f t="shared" si="7"/>
        <v>0</v>
      </c>
      <c r="P15" s="344">
        <f t="shared" si="8"/>
        <v>2</v>
      </c>
      <c r="Q15" s="343" t="str">
        <f t="shared" si="9"/>
        <v>C</v>
      </c>
      <c r="R15" s="343">
        <f t="shared" si="10"/>
        <v>0</v>
      </c>
      <c r="S15" s="351" t="str">
        <f t="shared" si="11"/>
        <v>C</v>
      </c>
      <c r="T15" s="350">
        <v>90</v>
      </c>
      <c r="U15" s="343">
        <f t="shared" si="12"/>
        <v>0</v>
      </c>
      <c r="V15" s="343">
        <f t="shared" si="13"/>
        <v>4</v>
      </c>
      <c r="W15" s="344">
        <f t="shared" si="14"/>
        <v>4</v>
      </c>
      <c r="X15" s="343">
        <f t="shared" si="15"/>
        <v>0</v>
      </c>
      <c r="Y15" s="343" t="str">
        <f t="shared" si="16"/>
        <v>A</v>
      </c>
      <c r="Z15" s="351" t="str">
        <f t="shared" si="17"/>
        <v>A</v>
      </c>
      <c r="AA15" s="350">
        <v>82</v>
      </c>
      <c r="AB15" s="343">
        <f t="shared" si="18"/>
        <v>0</v>
      </c>
      <c r="AC15" s="343">
        <f t="shared" si="19"/>
        <v>3.3330000000000002</v>
      </c>
      <c r="AD15" s="344">
        <f t="shared" si="20"/>
        <v>3.3330000000000002</v>
      </c>
      <c r="AE15" s="343">
        <f t="shared" si="21"/>
        <v>0</v>
      </c>
      <c r="AF15" s="343" t="str">
        <f t="shared" si="22"/>
        <v>B+</v>
      </c>
      <c r="AG15" s="351" t="str">
        <f t="shared" si="23"/>
        <v>B+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350">
        <v>66</v>
      </c>
      <c r="BD15" s="343">
        <f t="shared" si="42"/>
        <v>2.3330000000000002</v>
      </c>
      <c r="BE15" s="343">
        <f t="shared" si="43"/>
        <v>0</v>
      </c>
      <c r="BF15" s="344">
        <f t="shared" si="44"/>
        <v>2.3330000000000002</v>
      </c>
      <c r="BG15" s="343" t="str">
        <f t="shared" si="45"/>
        <v>C+</v>
      </c>
      <c r="BH15" s="343">
        <f t="shared" si="46"/>
        <v>0</v>
      </c>
      <c r="BI15" s="351" t="str">
        <f t="shared" si="47"/>
        <v>C+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15.666</v>
      </c>
      <c r="ER15" s="47">
        <f t="shared" si="120"/>
        <v>15</v>
      </c>
      <c r="ES15" s="67">
        <f t="shared" si="121"/>
        <v>46.998000000000005</v>
      </c>
      <c r="ET15" s="68">
        <f t="shared" si="122"/>
        <v>3.133</v>
      </c>
      <c r="EU15" s="47">
        <f t="shared" si="123"/>
        <v>0</v>
      </c>
      <c r="EV15" s="47" t="str">
        <f t="shared" si="124"/>
        <v>B</v>
      </c>
      <c r="EW15" s="48" t="str">
        <f t="shared" si="125"/>
        <v>B</v>
      </c>
      <c r="EX15" s="69"/>
      <c r="EY15" s="70"/>
      <c r="EZ15" s="71"/>
      <c r="FA15" s="52"/>
    </row>
    <row r="16" spans="1:158" ht="50.1" customHeight="1">
      <c r="A16" s="53">
        <v>11</v>
      </c>
      <c r="B16" s="196" t="s">
        <v>16</v>
      </c>
      <c r="C16" s="152">
        <v>17202066</v>
      </c>
      <c r="D16" s="330" t="s">
        <v>98</v>
      </c>
      <c r="E16" s="194" t="s">
        <v>14</v>
      </c>
      <c r="F16" s="350">
        <v>68</v>
      </c>
      <c r="G16" s="343">
        <f t="shared" si="0"/>
        <v>2.3330000000000002</v>
      </c>
      <c r="H16" s="343">
        <f t="shared" si="1"/>
        <v>0</v>
      </c>
      <c r="I16" s="344">
        <f t="shared" si="2"/>
        <v>2.3330000000000002</v>
      </c>
      <c r="J16" s="343" t="str">
        <f t="shared" si="3"/>
        <v>C+</v>
      </c>
      <c r="K16" s="343">
        <f t="shared" si="4"/>
        <v>0</v>
      </c>
      <c r="L16" s="351" t="str">
        <f t="shared" si="5"/>
        <v>C+</v>
      </c>
      <c r="M16" s="350">
        <v>68</v>
      </c>
      <c r="N16" s="343">
        <f t="shared" si="6"/>
        <v>2.3330000000000002</v>
      </c>
      <c r="O16" s="343">
        <f t="shared" si="7"/>
        <v>0</v>
      </c>
      <c r="P16" s="344">
        <f t="shared" si="8"/>
        <v>2.3330000000000002</v>
      </c>
      <c r="Q16" s="343" t="str">
        <f t="shared" si="9"/>
        <v>C+</v>
      </c>
      <c r="R16" s="343">
        <f t="shared" si="10"/>
        <v>0</v>
      </c>
      <c r="S16" s="351" t="str">
        <f t="shared" si="11"/>
        <v>C+</v>
      </c>
      <c r="T16" s="350">
        <v>80</v>
      </c>
      <c r="U16" s="343">
        <f t="shared" si="12"/>
        <v>0</v>
      </c>
      <c r="V16" s="343">
        <f t="shared" si="13"/>
        <v>3.3330000000000002</v>
      </c>
      <c r="W16" s="344">
        <f t="shared" si="14"/>
        <v>3.3330000000000002</v>
      </c>
      <c r="X16" s="343">
        <f t="shared" si="15"/>
        <v>0</v>
      </c>
      <c r="Y16" s="343" t="str">
        <f t="shared" si="16"/>
        <v>B+</v>
      </c>
      <c r="Z16" s="351" t="str">
        <f t="shared" si="17"/>
        <v>B+</v>
      </c>
      <c r="AA16" s="350">
        <v>87</v>
      </c>
      <c r="AB16" s="343">
        <f t="shared" si="18"/>
        <v>0</v>
      </c>
      <c r="AC16" s="343">
        <f t="shared" si="19"/>
        <v>3.6659999999999999</v>
      </c>
      <c r="AD16" s="344">
        <f t="shared" si="20"/>
        <v>3.6659999999999999</v>
      </c>
      <c r="AE16" s="343">
        <f t="shared" si="21"/>
        <v>0</v>
      </c>
      <c r="AF16" s="343" t="str">
        <f t="shared" si="22"/>
        <v>A-</v>
      </c>
      <c r="AG16" s="351" t="str">
        <f t="shared" si="23"/>
        <v>A-</v>
      </c>
      <c r="AH16" s="350" t="s">
        <v>446</v>
      </c>
      <c r="AI16" s="343">
        <f t="shared" si="24"/>
        <v>0</v>
      </c>
      <c r="AJ16" s="343" t="b">
        <f t="shared" si="25"/>
        <v>0</v>
      </c>
      <c r="AK16" s="344" t="b">
        <f t="shared" si="26"/>
        <v>0</v>
      </c>
      <c r="AL16" s="343">
        <f t="shared" si="27"/>
        <v>0</v>
      </c>
      <c r="AM16" s="343" t="b">
        <f t="shared" si="28"/>
        <v>0</v>
      </c>
      <c r="AN16" s="351" t="b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11.665000000000001</v>
      </c>
      <c r="ER16" s="47">
        <f t="shared" si="120"/>
        <v>12</v>
      </c>
      <c r="ES16" s="67">
        <f t="shared" si="121"/>
        <v>34.994999999999997</v>
      </c>
      <c r="ET16" s="68">
        <f t="shared" si="122"/>
        <v>2.9159999999999999</v>
      </c>
      <c r="EU16" s="47">
        <f t="shared" si="123"/>
        <v>0</v>
      </c>
      <c r="EV16" s="47" t="str">
        <f t="shared" si="124"/>
        <v>B-</v>
      </c>
      <c r="EW16" s="48" t="str">
        <f t="shared" si="125"/>
        <v>B-</v>
      </c>
      <c r="EX16" s="69"/>
      <c r="EY16" s="70"/>
      <c r="EZ16" s="71"/>
      <c r="FA16" s="52"/>
    </row>
    <row r="17" spans="1:157" ht="50.1" customHeight="1">
      <c r="A17" s="53">
        <v>12</v>
      </c>
      <c r="B17" s="196" t="s">
        <v>16</v>
      </c>
      <c r="C17" s="152">
        <v>17202067</v>
      </c>
      <c r="D17" s="330" t="s">
        <v>97</v>
      </c>
      <c r="E17" s="194" t="s">
        <v>14</v>
      </c>
      <c r="F17" s="350" t="s">
        <v>446</v>
      </c>
      <c r="G17" s="343">
        <f t="shared" si="0"/>
        <v>0</v>
      </c>
      <c r="H17" s="343" t="b">
        <f t="shared" si="1"/>
        <v>0</v>
      </c>
      <c r="I17" s="344" t="b">
        <f t="shared" si="2"/>
        <v>0</v>
      </c>
      <c r="J17" s="343">
        <f t="shared" si="3"/>
        <v>0</v>
      </c>
      <c r="K17" s="343" t="b">
        <f t="shared" si="4"/>
        <v>0</v>
      </c>
      <c r="L17" s="351" t="b">
        <f t="shared" si="5"/>
        <v>0</v>
      </c>
      <c r="M17" s="350" t="s">
        <v>446</v>
      </c>
      <c r="N17" s="343">
        <f t="shared" si="6"/>
        <v>0</v>
      </c>
      <c r="O17" s="343" t="b">
        <f t="shared" si="7"/>
        <v>0</v>
      </c>
      <c r="P17" s="344" t="b">
        <f t="shared" si="8"/>
        <v>0</v>
      </c>
      <c r="Q17" s="343">
        <f t="shared" si="9"/>
        <v>0</v>
      </c>
      <c r="R17" s="343" t="b">
        <f t="shared" si="10"/>
        <v>0</v>
      </c>
      <c r="S17" s="351" t="b">
        <f t="shared" si="11"/>
        <v>0</v>
      </c>
      <c r="T17" s="350">
        <v>60</v>
      </c>
      <c r="U17" s="343">
        <f t="shared" si="12"/>
        <v>2</v>
      </c>
      <c r="V17" s="343">
        <f t="shared" si="13"/>
        <v>0</v>
      </c>
      <c r="W17" s="344">
        <f t="shared" si="14"/>
        <v>2</v>
      </c>
      <c r="X17" s="343" t="str">
        <f t="shared" si="15"/>
        <v>C</v>
      </c>
      <c r="Y17" s="343">
        <f t="shared" si="16"/>
        <v>0</v>
      </c>
      <c r="Z17" s="351" t="str">
        <f t="shared" si="17"/>
        <v>C</v>
      </c>
      <c r="AA17" s="350">
        <v>68</v>
      </c>
      <c r="AB17" s="343">
        <f t="shared" si="18"/>
        <v>2.3330000000000002</v>
      </c>
      <c r="AC17" s="343">
        <f t="shared" si="19"/>
        <v>0</v>
      </c>
      <c r="AD17" s="344">
        <f t="shared" si="20"/>
        <v>2.3330000000000002</v>
      </c>
      <c r="AE17" s="343" t="str">
        <f t="shared" si="21"/>
        <v>C+</v>
      </c>
      <c r="AF17" s="343">
        <f t="shared" si="22"/>
        <v>0</v>
      </c>
      <c r="AG17" s="351" t="str">
        <f t="shared" si="23"/>
        <v>C+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350">
        <v>71</v>
      </c>
      <c r="BD17" s="343">
        <f t="shared" si="42"/>
        <v>0</v>
      </c>
      <c r="BE17" s="343">
        <f t="shared" si="43"/>
        <v>2.6659999999999999</v>
      </c>
      <c r="BF17" s="344">
        <f t="shared" si="44"/>
        <v>2.6659999999999999</v>
      </c>
      <c r="BG17" s="343">
        <f t="shared" si="45"/>
        <v>0</v>
      </c>
      <c r="BH17" s="343" t="str">
        <f t="shared" si="46"/>
        <v>B-</v>
      </c>
      <c r="BI17" s="351" t="str">
        <f t="shared" si="47"/>
        <v>B-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6.9990000000000006</v>
      </c>
      <c r="ER17" s="47">
        <f t="shared" si="120"/>
        <v>9</v>
      </c>
      <c r="ES17" s="67">
        <f t="shared" si="121"/>
        <v>20.997</v>
      </c>
      <c r="ET17" s="68">
        <f t="shared" si="122"/>
        <v>2.3330000000000002</v>
      </c>
      <c r="EU17" s="47">
        <f t="shared" si="123"/>
        <v>0</v>
      </c>
      <c r="EV17" s="47" t="str">
        <f t="shared" si="124"/>
        <v>C+</v>
      </c>
      <c r="EW17" s="48" t="str">
        <f t="shared" si="125"/>
        <v>C+</v>
      </c>
      <c r="EX17" s="69"/>
      <c r="EY17" s="70"/>
      <c r="EZ17" s="71"/>
      <c r="FA17" s="52"/>
    </row>
    <row r="18" spans="1:157" ht="50.1" customHeight="1">
      <c r="A18" s="53">
        <v>13</v>
      </c>
      <c r="B18" s="196" t="s">
        <v>16</v>
      </c>
      <c r="C18" s="152">
        <v>17202068</v>
      </c>
      <c r="D18" s="330" t="s">
        <v>96</v>
      </c>
      <c r="E18" s="194" t="s">
        <v>14</v>
      </c>
      <c r="F18" s="350">
        <v>95</v>
      </c>
      <c r="G18" s="343">
        <f t="shared" si="0"/>
        <v>0</v>
      </c>
      <c r="H18" s="343">
        <f t="shared" si="1"/>
        <v>4</v>
      </c>
      <c r="I18" s="344">
        <f t="shared" si="2"/>
        <v>4</v>
      </c>
      <c r="J18" s="343">
        <f t="shared" si="3"/>
        <v>0</v>
      </c>
      <c r="K18" s="343" t="str">
        <f t="shared" si="4"/>
        <v>A</v>
      </c>
      <c r="L18" s="351" t="str">
        <f t="shared" si="5"/>
        <v>A</v>
      </c>
      <c r="M18" s="350">
        <v>83</v>
      </c>
      <c r="N18" s="343">
        <f t="shared" si="6"/>
        <v>0</v>
      </c>
      <c r="O18" s="343">
        <f t="shared" si="7"/>
        <v>3.3330000000000002</v>
      </c>
      <c r="P18" s="344">
        <f t="shared" si="8"/>
        <v>3.3330000000000002</v>
      </c>
      <c r="Q18" s="343">
        <f t="shared" si="9"/>
        <v>0</v>
      </c>
      <c r="R18" s="343" t="str">
        <f t="shared" si="10"/>
        <v>B+</v>
      </c>
      <c r="S18" s="351" t="str">
        <f t="shared" si="11"/>
        <v>B+</v>
      </c>
      <c r="T18" s="350">
        <v>72</v>
      </c>
      <c r="U18" s="343">
        <f t="shared" si="12"/>
        <v>0</v>
      </c>
      <c r="V18" s="343">
        <f t="shared" si="13"/>
        <v>2.6659999999999999</v>
      </c>
      <c r="W18" s="344">
        <f t="shared" si="14"/>
        <v>2.6659999999999999</v>
      </c>
      <c r="X18" s="343">
        <f t="shared" si="15"/>
        <v>0</v>
      </c>
      <c r="Y18" s="343" t="str">
        <f t="shared" si="16"/>
        <v>B-</v>
      </c>
      <c r="Z18" s="351" t="str">
        <f t="shared" si="17"/>
        <v>B-</v>
      </c>
      <c r="AA18" s="350">
        <v>87</v>
      </c>
      <c r="AB18" s="343">
        <f t="shared" si="18"/>
        <v>0</v>
      </c>
      <c r="AC18" s="343">
        <f t="shared" si="19"/>
        <v>3.6659999999999999</v>
      </c>
      <c r="AD18" s="344">
        <f t="shared" si="20"/>
        <v>3.6659999999999999</v>
      </c>
      <c r="AE18" s="343">
        <f t="shared" si="21"/>
        <v>0</v>
      </c>
      <c r="AF18" s="343" t="str">
        <f t="shared" si="22"/>
        <v>A-</v>
      </c>
      <c r="AG18" s="351" t="str">
        <f t="shared" si="23"/>
        <v>A-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50">
        <v>87</v>
      </c>
      <c r="BD18" s="343">
        <f t="shared" si="42"/>
        <v>0</v>
      </c>
      <c r="BE18" s="343">
        <f t="shared" si="43"/>
        <v>3.6659999999999999</v>
      </c>
      <c r="BF18" s="344">
        <f t="shared" si="44"/>
        <v>3.6659999999999999</v>
      </c>
      <c r="BG18" s="343">
        <f t="shared" si="45"/>
        <v>0</v>
      </c>
      <c r="BH18" s="343" t="str">
        <f t="shared" si="46"/>
        <v>A-</v>
      </c>
      <c r="BI18" s="351" t="str">
        <f t="shared" si="47"/>
        <v>A-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17.331</v>
      </c>
      <c r="ER18" s="47">
        <f t="shared" si="120"/>
        <v>15</v>
      </c>
      <c r="ES18" s="67">
        <f t="shared" si="121"/>
        <v>51.992999999999995</v>
      </c>
      <c r="ET18" s="68">
        <f t="shared" si="122"/>
        <v>3.4660000000000002</v>
      </c>
      <c r="EU18" s="47">
        <f t="shared" si="123"/>
        <v>0</v>
      </c>
      <c r="EV18" s="47" t="str">
        <f t="shared" si="124"/>
        <v>B+</v>
      </c>
      <c r="EW18" s="48" t="str">
        <f t="shared" si="125"/>
        <v>B+</v>
      </c>
      <c r="EX18" s="69"/>
      <c r="EY18" s="70"/>
      <c r="EZ18" s="71"/>
      <c r="FA18" s="52"/>
    </row>
    <row r="19" spans="1:157" ht="50.1" customHeight="1">
      <c r="A19" s="53">
        <v>14</v>
      </c>
      <c r="B19" s="196" t="s">
        <v>16</v>
      </c>
      <c r="C19" s="152">
        <v>17202069</v>
      </c>
      <c r="D19" s="330" t="s">
        <v>95</v>
      </c>
      <c r="E19" s="194" t="s">
        <v>14</v>
      </c>
      <c r="F19" s="350">
        <v>70</v>
      </c>
      <c r="G19" s="343">
        <f t="shared" si="0"/>
        <v>0</v>
      </c>
      <c r="H19" s="343">
        <f t="shared" si="1"/>
        <v>2.6659999999999999</v>
      </c>
      <c r="I19" s="344">
        <f t="shared" si="2"/>
        <v>2.6659999999999999</v>
      </c>
      <c r="J19" s="343">
        <f t="shared" si="3"/>
        <v>0</v>
      </c>
      <c r="K19" s="343" t="str">
        <f t="shared" si="4"/>
        <v>B-</v>
      </c>
      <c r="L19" s="351" t="str">
        <f t="shared" si="5"/>
        <v>B-</v>
      </c>
      <c r="M19" s="350" t="s">
        <v>449</v>
      </c>
      <c r="N19" s="343">
        <f t="shared" si="6"/>
        <v>0</v>
      </c>
      <c r="O19" s="343" t="b">
        <f t="shared" si="7"/>
        <v>0</v>
      </c>
      <c r="P19" s="344" t="b">
        <f t="shared" si="8"/>
        <v>0</v>
      </c>
      <c r="Q19" s="343">
        <f t="shared" si="9"/>
        <v>0</v>
      </c>
      <c r="R19" s="343" t="b">
        <f t="shared" si="10"/>
        <v>0</v>
      </c>
      <c r="S19" s="351" t="b">
        <f t="shared" si="11"/>
        <v>0</v>
      </c>
      <c r="T19" s="350">
        <v>85</v>
      </c>
      <c r="U19" s="343">
        <f t="shared" si="12"/>
        <v>0</v>
      </c>
      <c r="V19" s="343">
        <f t="shared" si="13"/>
        <v>3.6659999999999999</v>
      </c>
      <c r="W19" s="344">
        <f t="shared" si="14"/>
        <v>3.6659999999999999</v>
      </c>
      <c r="X19" s="343">
        <f t="shared" si="15"/>
        <v>0</v>
      </c>
      <c r="Y19" s="343" t="str">
        <f t="shared" si="16"/>
        <v>A-</v>
      </c>
      <c r="Z19" s="351" t="str">
        <f t="shared" si="17"/>
        <v>A-</v>
      </c>
      <c r="AA19" s="350">
        <v>86</v>
      </c>
      <c r="AB19" s="343">
        <f t="shared" si="18"/>
        <v>0</v>
      </c>
      <c r="AC19" s="343">
        <f t="shared" si="19"/>
        <v>3.6659999999999999</v>
      </c>
      <c r="AD19" s="344">
        <f t="shared" si="20"/>
        <v>3.6659999999999999</v>
      </c>
      <c r="AE19" s="343">
        <f t="shared" si="21"/>
        <v>0</v>
      </c>
      <c r="AF19" s="343" t="str">
        <f t="shared" si="22"/>
        <v>A-</v>
      </c>
      <c r="AG19" s="351" t="str">
        <f t="shared" si="23"/>
        <v>A-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350">
        <v>85</v>
      </c>
      <c r="BD19" s="343">
        <f t="shared" si="42"/>
        <v>0</v>
      </c>
      <c r="BE19" s="343">
        <f t="shared" si="43"/>
        <v>3.6659999999999999</v>
      </c>
      <c r="BF19" s="344">
        <f t="shared" si="44"/>
        <v>3.6659999999999999</v>
      </c>
      <c r="BG19" s="343">
        <f t="shared" si="45"/>
        <v>0</v>
      </c>
      <c r="BH19" s="343" t="str">
        <f t="shared" si="46"/>
        <v>A-</v>
      </c>
      <c r="BI19" s="351" t="str">
        <f t="shared" si="47"/>
        <v>A-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13.664</v>
      </c>
      <c r="ER19" s="47">
        <f t="shared" si="120"/>
        <v>12</v>
      </c>
      <c r="ES19" s="67">
        <f t="shared" si="121"/>
        <v>40.991999999999997</v>
      </c>
      <c r="ET19" s="68">
        <f t="shared" si="122"/>
        <v>3.4159999999999999</v>
      </c>
      <c r="EU19" s="47">
        <f t="shared" si="123"/>
        <v>0</v>
      </c>
      <c r="EV19" s="47" t="str">
        <f t="shared" si="124"/>
        <v>B+</v>
      </c>
      <c r="EW19" s="48" t="str">
        <f t="shared" si="125"/>
        <v>B+</v>
      </c>
      <c r="EX19" s="69"/>
      <c r="EY19" s="70"/>
      <c r="EZ19" s="71"/>
      <c r="FA19" s="52"/>
    </row>
    <row r="20" spans="1:157" ht="50.1" customHeight="1">
      <c r="A20" s="53">
        <v>15</v>
      </c>
      <c r="B20" s="196" t="s">
        <v>16</v>
      </c>
      <c r="C20" s="152">
        <v>17202070</v>
      </c>
      <c r="D20" s="330" t="s">
        <v>94</v>
      </c>
      <c r="E20" s="194" t="s">
        <v>14</v>
      </c>
      <c r="F20" s="350">
        <v>93</v>
      </c>
      <c r="G20" s="343">
        <f t="shared" si="0"/>
        <v>0</v>
      </c>
      <c r="H20" s="343">
        <f t="shared" si="1"/>
        <v>4</v>
      </c>
      <c r="I20" s="344">
        <f t="shared" si="2"/>
        <v>4</v>
      </c>
      <c r="J20" s="343">
        <f t="shared" si="3"/>
        <v>0</v>
      </c>
      <c r="K20" s="343" t="str">
        <f t="shared" si="4"/>
        <v>A</v>
      </c>
      <c r="L20" s="351" t="str">
        <f t="shared" si="5"/>
        <v>A</v>
      </c>
      <c r="M20" s="350">
        <v>71</v>
      </c>
      <c r="N20" s="343">
        <f t="shared" si="6"/>
        <v>0</v>
      </c>
      <c r="O20" s="343">
        <f t="shared" si="7"/>
        <v>2.6659999999999999</v>
      </c>
      <c r="P20" s="344">
        <f t="shared" si="8"/>
        <v>2.6659999999999999</v>
      </c>
      <c r="Q20" s="343">
        <f t="shared" si="9"/>
        <v>0</v>
      </c>
      <c r="R20" s="343" t="str">
        <f t="shared" si="10"/>
        <v>B-</v>
      </c>
      <c r="S20" s="351" t="str">
        <f t="shared" si="11"/>
        <v>B-</v>
      </c>
      <c r="T20" s="350">
        <v>76</v>
      </c>
      <c r="U20" s="343">
        <f t="shared" si="12"/>
        <v>0</v>
      </c>
      <c r="V20" s="343">
        <f t="shared" si="13"/>
        <v>3</v>
      </c>
      <c r="W20" s="344">
        <f t="shared" si="14"/>
        <v>3</v>
      </c>
      <c r="X20" s="343">
        <f t="shared" si="15"/>
        <v>0</v>
      </c>
      <c r="Y20" s="343" t="str">
        <f t="shared" si="16"/>
        <v>B</v>
      </c>
      <c r="Z20" s="351" t="str">
        <f t="shared" si="17"/>
        <v>B</v>
      </c>
      <c r="AA20" s="350">
        <v>80</v>
      </c>
      <c r="AB20" s="343">
        <f t="shared" si="18"/>
        <v>0</v>
      </c>
      <c r="AC20" s="343">
        <f t="shared" si="19"/>
        <v>3.3330000000000002</v>
      </c>
      <c r="AD20" s="344">
        <f t="shared" si="20"/>
        <v>3.3330000000000002</v>
      </c>
      <c r="AE20" s="343">
        <f t="shared" si="21"/>
        <v>0</v>
      </c>
      <c r="AF20" s="343" t="str">
        <f t="shared" si="22"/>
        <v>B+</v>
      </c>
      <c r="AG20" s="351" t="str">
        <f t="shared" si="23"/>
        <v>B+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350">
        <v>72</v>
      </c>
      <c r="AP20" s="343">
        <f t="shared" si="30"/>
        <v>0</v>
      </c>
      <c r="AQ20" s="343">
        <f t="shared" si="31"/>
        <v>2.6659999999999999</v>
      </c>
      <c r="AR20" s="344">
        <f t="shared" si="32"/>
        <v>2.6659999999999999</v>
      </c>
      <c r="AS20" s="343">
        <f t="shared" si="33"/>
        <v>0</v>
      </c>
      <c r="AT20" s="343" t="str">
        <f t="shared" si="34"/>
        <v>B-</v>
      </c>
      <c r="AU20" s="351" t="str">
        <f t="shared" si="35"/>
        <v>B-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15.665000000000001</v>
      </c>
      <c r="ER20" s="47">
        <f t="shared" si="120"/>
        <v>15</v>
      </c>
      <c r="ES20" s="67">
        <f t="shared" si="121"/>
        <v>46.994999999999997</v>
      </c>
      <c r="ET20" s="68">
        <f t="shared" si="122"/>
        <v>3.133</v>
      </c>
      <c r="EU20" s="47">
        <f t="shared" si="123"/>
        <v>0</v>
      </c>
      <c r="EV20" s="47" t="str">
        <f t="shared" si="124"/>
        <v>B</v>
      </c>
      <c r="EW20" s="48" t="str">
        <f t="shared" si="125"/>
        <v>B</v>
      </c>
      <c r="EX20" s="69"/>
      <c r="EY20" s="70"/>
      <c r="EZ20" s="71"/>
      <c r="FA20" s="52"/>
    </row>
    <row r="21" spans="1:157" ht="50.1" customHeight="1">
      <c r="A21" s="53">
        <v>16</v>
      </c>
      <c r="B21" s="196" t="s">
        <v>16</v>
      </c>
      <c r="C21" s="152">
        <v>17202071</v>
      </c>
      <c r="D21" s="330" t="s">
        <v>93</v>
      </c>
      <c r="E21" s="194" t="s">
        <v>14</v>
      </c>
      <c r="F21" s="350">
        <v>90</v>
      </c>
      <c r="G21" s="343">
        <f t="shared" si="0"/>
        <v>0</v>
      </c>
      <c r="H21" s="343">
        <f t="shared" si="1"/>
        <v>4</v>
      </c>
      <c r="I21" s="344">
        <f t="shared" si="2"/>
        <v>4</v>
      </c>
      <c r="J21" s="343">
        <f t="shared" si="3"/>
        <v>0</v>
      </c>
      <c r="K21" s="343" t="str">
        <f t="shared" si="4"/>
        <v>A</v>
      </c>
      <c r="L21" s="351" t="str">
        <f t="shared" si="5"/>
        <v>A</v>
      </c>
      <c r="M21" s="350">
        <v>83</v>
      </c>
      <c r="N21" s="343">
        <f t="shared" si="6"/>
        <v>0</v>
      </c>
      <c r="O21" s="343">
        <f t="shared" si="7"/>
        <v>3.3330000000000002</v>
      </c>
      <c r="P21" s="344">
        <f t="shared" si="8"/>
        <v>3.3330000000000002</v>
      </c>
      <c r="Q21" s="343">
        <f t="shared" si="9"/>
        <v>0</v>
      </c>
      <c r="R21" s="343" t="str">
        <f t="shared" si="10"/>
        <v>B+</v>
      </c>
      <c r="S21" s="351" t="str">
        <f t="shared" si="11"/>
        <v>B+</v>
      </c>
      <c r="T21" s="350">
        <v>67</v>
      </c>
      <c r="U21" s="343">
        <f t="shared" si="12"/>
        <v>2.3330000000000002</v>
      </c>
      <c r="V21" s="343">
        <f t="shared" si="13"/>
        <v>0</v>
      </c>
      <c r="W21" s="344">
        <f t="shared" si="14"/>
        <v>2.3330000000000002</v>
      </c>
      <c r="X21" s="343" t="str">
        <f t="shared" si="15"/>
        <v>C+</v>
      </c>
      <c r="Y21" s="343">
        <f t="shared" si="16"/>
        <v>0</v>
      </c>
      <c r="Z21" s="351" t="str">
        <f t="shared" si="17"/>
        <v>C+</v>
      </c>
      <c r="AA21" s="350">
        <v>80</v>
      </c>
      <c r="AB21" s="343">
        <f t="shared" si="18"/>
        <v>0</v>
      </c>
      <c r="AC21" s="343">
        <f t="shared" si="19"/>
        <v>3.3330000000000002</v>
      </c>
      <c r="AD21" s="344">
        <f t="shared" si="20"/>
        <v>3.3330000000000002</v>
      </c>
      <c r="AE21" s="343">
        <f t="shared" si="21"/>
        <v>0</v>
      </c>
      <c r="AF21" s="343" t="str">
        <f t="shared" si="22"/>
        <v>B+</v>
      </c>
      <c r="AG21" s="351" t="str">
        <f t="shared" si="23"/>
        <v>B+</v>
      </c>
      <c r="AH21" s="350">
        <v>81</v>
      </c>
      <c r="AI21" s="343">
        <f t="shared" si="24"/>
        <v>0</v>
      </c>
      <c r="AJ21" s="343">
        <f t="shared" si="25"/>
        <v>3.3330000000000002</v>
      </c>
      <c r="AK21" s="344">
        <f t="shared" si="26"/>
        <v>3.3330000000000002</v>
      </c>
      <c r="AL21" s="343">
        <f t="shared" si="27"/>
        <v>0</v>
      </c>
      <c r="AM21" s="343" t="str">
        <f t="shared" si="28"/>
        <v>B+</v>
      </c>
      <c r="AN21" s="351" t="str">
        <f t="shared" si="29"/>
        <v>B+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16.332000000000001</v>
      </c>
      <c r="ER21" s="47">
        <f t="shared" si="120"/>
        <v>15</v>
      </c>
      <c r="ES21" s="67">
        <f t="shared" si="121"/>
        <v>48.996000000000009</v>
      </c>
      <c r="ET21" s="68">
        <f t="shared" si="122"/>
        <v>3.266</v>
      </c>
      <c r="EU21" s="47">
        <f t="shared" si="123"/>
        <v>0</v>
      </c>
      <c r="EV21" s="47" t="str">
        <f t="shared" si="124"/>
        <v>B</v>
      </c>
      <c r="EW21" s="48" t="str">
        <f t="shared" si="125"/>
        <v>B</v>
      </c>
      <c r="EX21" s="69"/>
      <c r="EY21" s="70"/>
      <c r="EZ21" s="71"/>
      <c r="FA21" s="52"/>
    </row>
    <row r="22" spans="1:157" ht="50.1" customHeight="1">
      <c r="A22" s="53">
        <v>17</v>
      </c>
      <c r="B22" s="196" t="s">
        <v>16</v>
      </c>
      <c r="C22" s="152">
        <v>17202072</v>
      </c>
      <c r="D22" s="330" t="s">
        <v>92</v>
      </c>
      <c r="E22" s="194" t="s">
        <v>14</v>
      </c>
      <c r="F22" s="350">
        <v>95</v>
      </c>
      <c r="G22" s="343">
        <f t="shared" si="0"/>
        <v>0</v>
      </c>
      <c r="H22" s="343">
        <f t="shared" si="1"/>
        <v>4</v>
      </c>
      <c r="I22" s="344">
        <f t="shared" si="2"/>
        <v>4</v>
      </c>
      <c r="J22" s="343">
        <f t="shared" si="3"/>
        <v>0</v>
      </c>
      <c r="K22" s="343" t="str">
        <f t="shared" si="4"/>
        <v>A</v>
      </c>
      <c r="L22" s="351" t="str">
        <f t="shared" si="5"/>
        <v>A</v>
      </c>
      <c r="M22" s="350">
        <v>88</v>
      </c>
      <c r="N22" s="343">
        <f t="shared" si="6"/>
        <v>0</v>
      </c>
      <c r="O22" s="343">
        <f t="shared" si="7"/>
        <v>3.6659999999999999</v>
      </c>
      <c r="P22" s="344">
        <f t="shared" si="8"/>
        <v>3.6659999999999999</v>
      </c>
      <c r="Q22" s="343">
        <f t="shared" si="9"/>
        <v>0</v>
      </c>
      <c r="R22" s="343" t="str">
        <f t="shared" si="10"/>
        <v>A-</v>
      </c>
      <c r="S22" s="351" t="str">
        <f t="shared" si="11"/>
        <v>A-</v>
      </c>
      <c r="T22" s="350">
        <v>81</v>
      </c>
      <c r="U22" s="343">
        <f t="shared" si="12"/>
        <v>0</v>
      </c>
      <c r="V22" s="343">
        <f t="shared" si="13"/>
        <v>3.3330000000000002</v>
      </c>
      <c r="W22" s="344">
        <f t="shared" si="14"/>
        <v>3.3330000000000002</v>
      </c>
      <c r="X22" s="343">
        <f t="shared" si="15"/>
        <v>0</v>
      </c>
      <c r="Y22" s="343" t="str">
        <f t="shared" si="16"/>
        <v>B+</v>
      </c>
      <c r="Z22" s="351" t="str">
        <f t="shared" si="17"/>
        <v>B+</v>
      </c>
      <c r="AA22" s="294"/>
      <c r="AB22" s="295">
        <f t="shared" si="18"/>
        <v>0</v>
      </c>
      <c r="AC22" s="295">
        <f t="shared" si="19"/>
        <v>0</v>
      </c>
      <c r="AD22" s="296">
        <f t="shared" si="20"/>
        <v>0</v>
      </c>
      <c r="AE22" s="295">
        <f t="shared" si="21"/>
        <v>0</v>
      </c>
      <c r="AF22" s="295">
        <f t="shared" si="22"/>
        <v>0</v>
      </c>
      <c r="AG22" s="297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10.999000000000001</v>
      </c>
      <c r="ER22" s="47">
        <f t="shared" si="120"/>
        <v>9</v>
      </c>
      <c r="ES22" s="67">
        <f t="shared" si="121"/>
        <v>32.997</v>
      </c>
      <c r="ET22" s="68">
        <f t="shared" si="122"/>
        <v>3.6659999999999999</v>
      </c>
      <c r="EU22" s="47">
        <f t="shared" si="123"/>
        <v>0</v>
      </c>
      <c r="EV22" s="47" t="str">
        <f t="shared" si="124"/>
        <v>A-</v>
      </c>
      <c r="EW22" s="48" t="str">
        <f t="shared" si="125"/>
        <v>A-</v>
      </c>
      <c r="EX22" s="69"/>
      <c r="EY22" s="70"/>
      <c r="EZ22" s="71"/>
      <c r="FA22" s="52"/>
    </row>
    <row r="23" spans="1:157" ht="50.1" customHeight="1" thickBot="1">
      <c r="A23" s="53">
        <v>18</v>
      </c>
      <c r="B23" s="196" t="s">
        <v>16</v>
      </c>
      <c r="C23" s="152">
        <v>17202073</v>
      </c>
      <c r="D23" s="330" t="s">
        <v>91</v>
      </c>
      <c r="E23" s="194" t="s">
        <v>21</v>
      </c>
      <c r="F23" s="350">
        <v>96</v>
      </c>
      <c r="G23" s="343">
        <f t="shared" si="0"/>
        <v>0</v>
      </c>
      <c r="H23" s="343">
        <f t="shared" si="1"/>
        <v>4</v>
      </c>
      <c r="I23" s="344">
        <f t="shared" si="2"/>
        <v>4</v>
      </c>
      <c r="J23" s="343">
        <f t="shared" si="3"/>
        <v>0</v>
      </c>
      <c r="K23" s="343" t="str">
        <f t="shared" si="4"/>
        <v>A</v>
      </c>
      <c r="L23" s="351" t="str">
        <f t="shared" si="5"/>
        <v>A</v>
      </c>
      <c r="M23" s="350">
        <v>90</v>
      </c>
      <c r="N23" s="343">
        <f t="shared" si="6"/>
        <v>0</v>
      </c>
      <c r="O23" s="343">
        <f t="shared" si="7"/>
        <v>4</v>
      </c>
      <c r="P23" s="344">
        <f t="shared" si="8"/>
        <v>4</v>
      </c>
      <c r="Q23" s="343">
        <f t="shared" si="9"/>
        <v>0</v>
      </c>
      <c r="R23" s="343" t="str">
        <f t="shared" si="10"/>
        <v>A</v>
      </c>
      <c r="S23" s="351" t="str">
        <f t="shared" si="11"/>
        <v>A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350">
        <v>76</v>
      </c>
      <c r="AB23" s="343">
        <f t="shared" si="18"/>
        <v>0</v>
      </c>
      <c r="AC23" s="343">
        <f t="shared" si="19"/>
        <v>3</v>
      </c>
      <c r="AD23" s="344">
        <f t="shared" si="20"/>
        <v>3</v>
      </c>
      <c r="AE23" s="343">
        <f t="shared" si="21"/>
        <v>0</v>
      </c>
      <c r="AF23" s="343" t="str">
        <f t="shared" si="22"/>
        <v>B</v>
      </c>
      <c r="AG23" s="351" t="str">
        <f t="shared" si="23"/>
        <v>B</v>
      </c>
      <c r="AH23" s="294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350">
        <v>96</v>
      </c>
      <c r="AP23" s="343">
        <f t="shared" si="30"/>
        <v>0</v>
      </c>
      <c r="AQ23" s="343">
        <f t="shared" si="31"/>
        <v>4</v>
      </c>
      <c r="AR23" s="344">
        <f t="shared" si="32"/>
        <v>4</v>
      </c>
      <c r="AS23" s="343">
        <f t="shared" si="33"/>
        <v>0</v>
      </c>
      <c r="AT23" s="343" t="str">
        <f t="shared" si="34"/>
        <v>A</v>
      </c>
      <c r="AU23" s="351" t="str">
        <f t="shared" si="35"/>
        <v>A</v>
      </c>
      <c r="AV23" s="350">
        <v>94</v>
      </c>
      <c r="AW23" s="343">
        <f t="shared" si="36"/>
        <v>0</v>
      </c>
      <c r="AX23" s="343">
        <f t="shared" si="37"/>
        <v>4</v>
      </c>
      <c r="AY23" s="344">
        <f t="shared" si="38"/>
        <v>4</v>
      </c>
      <c r="AZ23" s="343">
        <f t="shared" si="39"/>
        <v>0</v>
      </c>
      <c r="BA23" s="343" t="str">
        <f t="shared" si="40"/>
        <v>A</v>
      </c>
      <c r="BB23" s="351" t="str">
        <f t="shared" si="41"/>
        <v>A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19</v>
      </c>
      <c r="ER23" s="47">
        <f t="shared" si="120"/>
        <v>15</v>
      </c>
      <c r="ES23" s="67">
        <f t="shared" si="121"/>
        <v>57</v>
      </c>
      <c r="ET23" s="68">
        <f t="shared" si="122"/>
        <v>3.8</v>
      </c>
      <c r="EU23" s="47">
        <f t="shared" si="123"/>
        <v>0</v>
      </c>
      <c r="EV23" s="47" t="str">
        <f t="shared" si="124"/>
        <v>A-</v>
      </c>
      <c r="EW23" s="48" t="str">
        <f t="shared" si="125"/>
        <v>A-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6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4" zoomScale="34" zoomScaleNormal="50" zoomScaleSheetLayoutView="34" workbookViewId="0">
      <selection activeCell="AA10" sqref="AA10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79.7109375" style="91" customWidth="1"/>
    <col min="5" max="5" width="25.85546875" style="9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1202703</v>
      </c>
      <c r="U2" s="392"/>
      <c r="V2" s="392"/>
      <c r="W2" s="392"/>
      <c r="X2" s="392"/>
      <c r="Y2" s="392"/>
      <c r="Z2" s="393"/>
      <c r="AA2" s="391">
        <v>1202704</v>
      </c>
      <c r="AB2" s="392"/>
      <c r="AC2" s="392"/>
      <c r="AD2" s="392"/>
      <c r="AE2" s="392"/>
      <c r="AF2" s="392"/>
      <c r="AG2" s="393"/>
      <c r="AH2" s="391">
        <v>1202705</v>
      </c>
      <c r="AI2" s="392"/>
      <c r="AJ2" s="392"/>
      <c r="AK2" s="392"/>
      <c r="AL2" s="392"/>
      <c r="AM2" s="392"/>
      <c r="AN2" s="393"/>
      <c r="AO2" s="391">
        <v>1202706</v>
      </c>
      <c r="AP2" s="392"/>
      <c r="AQ2" s="392"/>
      <c r="AR2" s="392"/>
      <c r="AS2" s="392"/>
      <c r="AT2" s="392"/>
      <c r="AU2" s="393"/>
      <c r="AV2" s="391">
        <v>1202751</v>
      </c>
      <c r="AW2" s="392"/>
      <c r="AX2" s="392"/>
      <c r="AY2" s="392"/>
      <c r="AZ2" s="392"/>
      <c r="BA2" s="392"/>
      <c r="BB2" s="393"/>
      <c r="BC2" s="391">
        <v>1202752</v>
      </c>
      <c r="BD2" s="392"/>
      <c r="BE2" s="392"/>
      <c r="BF2" s="392"/>
      <c r="BG2" s="392"/>
      <c r="BH2" s="392"/>
      <c r="BI2" s="393"/>
      <c r="BJ2" s="426">
        <v>1202754</v>
      </c>
      <c r="BK2" s="427"/>
      <c r="BL2" s="427"/>
      <c r="BM2" s="427"/>
      <c r="BN2" s="427"/>
      <c r="BO2" s="427"/>
      <c r="BP2" s="428"/>
      <c r="BQ2" s="391">
        <v>1202756</v>
      </c>
      <c r="BR2" s="392"/>
      <c r="BS2" s="392"/>
      <c r="BT2" s="392"/>
      <c r="BU2" s="392"/>
      <c r="BV2" s="392"/>
      <c r="BW2" s="393"/>
      <c r="BX2" s="391"/>
      <c r="BY2" s="392"/>
      <c r="BZ2" s="392"/>
      <c r="CA2" s="392"/>
      <c r="CB2" s="392"/>
      <c r="CC2" s="392"/>
      <c r="CD2" s="393"/>
      <c r="CE2" s="391"/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456" t="s">
        <v>5</v>
      </c>
      <c r="ER2" s="457"/>
      <c r="ES2" s="457"/>
      <c r="ET2" s="457"/>
      <c r="EU2" s="457"/>
      <c r="EV2" s="457"/>
      <c r="EW2" s="458"/>
      <c r="EX2" s="400"/>
      <c r="EY2" s="403"/>
      <c r="EZ2" s="384"/>
      <c r="FA2" s="387"/>
    </row>
    <row r="3" spans="1:158" ht="181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392</v>
      </c>
      <c r="U3" s="430"/>
      <c r="V3" s="430"/>
      <c r="W3" s="430"/>
      <c r="X3" s="430"/>
      <c r="Y3" s="430"/>
      <c r="Z3" s="431"/>
      <c r="AA3" s="429" t="s">
        <v>393</v>
      </c>
      <c r="AB3" s="430"/>
      <c r="AC3" s="430"/>
      <c r="AD3" s="430"/>
      <c r="AE3" s="430"/>
      <c r="AF3" s="430"/>
      <c r="AG3" s="431"/>
      <c r="AH3" s="429" t="s">
        <v>394</v>
      </c>
      <c r="AI3" s="430"/>
      <c r="AJ3" s="430"/>
      <c r="AK3" s="430"/>
      <c r="AL3" s="430"/>
      <c r="AM3" s="430"/>
      <c r="AN3" s="431"/>
      <c r="AO3" s="429" t="s">
        <v>395</v>
      </c>
      <c r="AP3" s="430"/>
      <c r="AQ3" s="430"/>
      <c r="AR3" s="430"/>
      <c r="AS3" s="430"/>
      <c r="AT3" s="430"/>
      <c r="AU3" s="431"/>
      <c r="AV3" s="429" t="s">
        <v>396</v>
      </c>
      <c r="AW3" s="430"/>
      <c r="AX3" s="430"/>
      <c r="AY3" s="430"/>
      <c r="AZ3" s="430"/>
      <c r="BA3" s="430"/>
      <c r="BB3" s="431"/>
      <c r="BC3" s="429" t="s">
        <v>397</v>
      </c>
      <c r="BD3" s="430"/>
      <c r="BE3" s="430"/>
      <c r="BF3" s="430"/>
      <c r="BG3" s="430"/>
      <c r="BH3" s="430"/>
      <c r="BI3" s="431"/>
      <c r="BJ3" s="429" t="s">
        <v>398</v>
      </c>
      <c r="BK3" s="430"/>
      <c r="BL3" s="430"/>
      <c r="BM3" s="430"/>
      <c r="BN3" s="430"/>
      <c r="BO3" s="430"/>
      <c r="BP3" s="431"/>
      <c r="BQ3" s="495" t="s">
        <v>401</v>
      </c>
      <c r="BR3" s="496"/>
      <c r="BS3" s="496"/>
      <c r="BT3" s="496"/>
      <c r="BU3" s="496"/>
      <c r="BV3" s="496"/>
      <c r="BW3" s="497"/>
      <c r="BX3" s="378">
        <v>11</v>
      </c>
      <c r="BY3" s="379"/>
      <c r="BZ3" s="379"/>
      <c r="CA3" s="379"/>
      <c r="CB3" s="379"/>
      <c r="CC3" s="379"/>
      <c r="CD3" s="380"/>
      <c r="CE3" s="378">
        <v>12</v>
      </c>
      <c r="CF3" s="379"/>
      <c r="CG3" s="379"/>
      <c r="CH3" s="379"/>
      <c r="CI3" s="379"/>
      <c r="CJ3" s="379"/>
      <c r="CK3" s="380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459"/>
      <c r="ER3" s="460"/>
      <c r="ES3" s="460"/>
      <c r="ET3" s="460"/>
      <c r="EU3" s="460"/>
      <c r="EV3" s="460"/>
      <c r="EW3" s="461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374" t="s">
        <v>8</v>
      </c>
      <c r="J4" s="9"/>
      <c r="K4" s="10"/>
      <c r="L4" s="376" t="s">
        <v>9</v>
      </c>
      <c r="M4" s="13" t="s">
        <v>7</v>
      </c>
      <c r="N4" s="14"/>
      <c r="O4" s="14"/>
      <c r="P4" s="374" t="s">
        <v>8</v>
      </c>
      <c r="Q4" s="12"/>
      <c r="R4" s="12"/>
      <c r="S4" s="376" t="s">
        <v>9</v>
      </c>
      <c r="T4" s="13" t="s">
        <v>7</v>
      </c>
      <c r="U4" s="14"/>
      <c r="V4" s="14"/>
      <c r="W4" s="374" t="s">
        <v>8</v>
      </c>
      <c r="X4" s="12"/>
      <c r="Y4" s="12"/>
      <c r="Z4" s="376" t="s">
        <v>9</v>
      </c>
      <c r="AA4" s="13" t="s">
        <v>7</v>
      </c>
      <c r="AB4" s="14"/>
      <c r="AC4" s="14"/>
      <c r="AD4" s="374" t="s">
        <v>8</v>
      </c>
      <c r="AE4" s="12"/>
      <c r="AF4" s="12"/>
      <c r="AG4" s="376" t="s">
        <v>9</v>
      </c>
      <c r="AH4" s="13" t="s">
        <v>7</v>
      </c>
      <c r="AI4" s="14"/>
      <c r="AJ4" s="14"/>
      <c r="AK4" s="374" t="s">
        <v>8</v>
      </c>
      <c r="AL4" s="12"/>
      <c r="AM4" s="12"/>
      <c r="AN4" s="376" t="s">
        <v>9</v>
      </c>
      <c r="AO4" s="13" t="s">
        <v>7</v>
      </c>
      <c r="AP4" s="14"/>
      <c r="AQ4" s="14"/>
      <c r="AR4" s="374" t="s">
        <v>8</v>
      </c>
      <c r="AS4" s="12"/>
      <c r="AT4" s="12"/>
      <c r="AU4" s="376" t="s">
        <v>9</v>
      </c>
      <c r="AV4" s="13" t="s">
        <v>7</v>
      </c>
      <c r="AW4" s="14"/>
      <c r="AX4" s="14"/>
      <c r="AY4" s="374" t="s">
        <v>8</v>
      </c>
      <c r="AZ4" s="12"/>
      <c r="BA4" s="12"/>
      <c r="BB4" s="376" t="s">
        <v>9</v>
      </c>
      <c r="BC4" s="13" t="s">
        <v>7</v>
      </c>
      <c r="BD4" s="14"/>
      <c r="BE4" s="14"/>
      <c r="BF4" s="374" t="s">
        <v>8</v>
      </c>
      <c r="BG4" s="12"/>
      <c r="BH4" s="12"/>
      <c r="BI4" s="376" t="s">
        <v>9</v>
      </c>
      <c r="BJ4" s="13" t="s">
        <v>7</v>
      </c>
      <c r="BK4" s="14"/>
      <c r="BL4" s="14"/>
      <c r="BM4" s="374" t="s">
        <v>8</v>
      </c>
      <c r="BN4" s="12"/>
      <c r="BO4" s="12"/>
      <c r="BP4" s="376" t="s">
        <v>9</v>
      </c>
      <c r="BQ4" s="13" t="s">
        <v>7</v>
      </c>
      <c r="BR4" s="14"/>
      <c r="BS4" s="14"/>
      <c r="BT4" s="374" t="s">
        <v>8</v>
      </c>
      <c r="BU4" s="12"/>
      <c r="BV4" s="12"/>
      <c r="BW4" s="376" t="s">
        <v>9</v>
      </c>
      <c r="BX4" s="13" t="s">
        <v>7</v>
      </c>
      <c r="BY4" s="14"/>
      <c r="BZ4" s="14"/>
      <c r="CA4" s="369" t="s">
        <v>8</v>
      </c>
      <c r="CB4" s="11"/>
      <c r="CC4" s="11"/>
      <c r="CD4" s="371" t="s">
        <v>9</v>
      </c>
      <c r="CE4" s="13" t="s">
        <v>7</v>
      </c>
      <c r="CF4" s="14"/>
      <c r="CG4" s="14"/>
      <c r="CH4" s="369" t="s">
        <v>8</v>
      </c>
      <c r="CI4" s="11"/>
      <c r="CJ4" s="11"/>
      <c r="CK4" s="371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490" t="s">
        <v>11</v>
      </c>
      <c r="EU4" s="120"/>
      <c r="EV4" s="120"/>
      <c r="EW4" s="492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21">
        <v>100</v>
      </c>
      <c r="G5" s="99"/>
      <c r="H5" s="100"/>
      <c r="I5" s="375"/>
      <c r="J5" s="23"/>
      <c r="K5" s="24"/>
      <c r="L5" s="377"/>
      <c r="M5" s="121">
        <v>100</v>
      </c>
      <c r="N5" s="28"/>
      <c r="O5" s="28"/>
      <c r="P5" s="375"/>
      <c r="Q5" s="26"/>
      <c r="R5" s="26"/>
      <c r="S5" s="377"/>
      <c r="T5" s="121">
        <v>100</v>
      </c>
      <c r="U5" s="28"/>
      <c r="V5" s="28"/>
      <c r="W5" s="375"/>
      <c r="X5" s="26"/>
      <c r="Y5" s="26"/>
      <c r="Z5" s="377"/>
      <c r="AA5" s="121">
        <v>100</v>
      </c>
      <c r="AB5" s="28"/>
      <c r="AC5" s="28"/>
      <c r="AD5" s="375"/>
      <c r="AE5" s="26"/>
      <c r="AF5" s="26"/>
      <c r="AG5" s="377"/>
      <c r="AH5" s="121">
        <v>100</v>
      </c>
      <c r="AI5" s="28"/>
      <c r="AJ5" s="28"/>
      <c r="AK5" s="375"/>
      <c r="AL5" s="26"/>
      <c r="AM5" s="26"/>
      <c r="AN5" s="377"/>
      <c r="AO5" s="121">
        <v>100</v>
      </c>
      <c r="AP5" s="28"/>
      <c r="AQ5" s="28"/>
      <c r="AR5" s="375"/>
      <c r="AS5" s="26"/>
      <c r="AT5" s="26"/>
      <c r="AU5" s="377"/>
      <c r="AV5" s="121">
        <v>100</v>
      </c>
      <c r="AW5" s="28"/>
      <c r="AX5" s="28"/>
      <c r="AY5" s="375"/>
      <c r="AZ5" s="26"/>
      <c r="BA5" s="26"/>
      <c r="BB5" s="377"/>
      <c r="BC5" s="121">
        <v>100</v>
      </c>
      <c r="BD5" s="28"/>
      <c r="BE5" s="28"/>
      <c r="BF5" s="375"/>
      <c r="BG5" s="26"/>
      <c r="BH5" s="26"/>
      <c r="BI5" s="377"/>
      <c r="BJ5" s="121">
        <v>100</v>
      </c>
      <c r="BK5" s="28"/>
      <c r="BL5" s="28"/>
      <c r="BM5" s="375"/>
      <c r="BN5" s="26"/>
      <c r="BO5" s="26"/>
      <c r="BP5" s="377"/>
      <c r="BQ5" s="121">
        <v>100</v>
      </c>
      <c r="BR5" s="28"/>
      <c r="BS5" s="28"/>
      <c r="BT5" s="375"/>
      <c r="BU5" s="26"/>
      <c r="BV5" s="26"/>
      <c r="BW5" s="494"/>
      <c r="BX5" s="27">
        <v>100</v>
      </c>
      <c r="BY5" s="28"/>
      <c r="BZ5" s="28"/>
      <c r="CA5" s="370"/>
      <c r="CB5" s="25"/>
      <c r="CC5" s="25"/>
      <c r="CD5" s="372"/>
      <c r="CE5" s="27">
        <v>100</v>
      </c>
      <c r="CF5" s="28"/>
      <c r="CG5" s="28"/>
      <c r="CH5" s="370"/>
      <c r="CI5" s="25"/>
      <c r="CJ5" s="25"/>
      <c r="CK5" s="372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491"/>
      <c r="EU5" s="122"/>
      <c r="EV5" s="122"/>
      <c r="EW5" s="493"/>
      <c r="EX5" s="402"/>
      <c r="EY5" s="405"/>
      <c r="EZ5" s="386"/>
      <c r="FA5" s="389"/>
    </row>
    <row r="6" spans="1:158" ht="50.1" customHeight="1" thickTop="1">
      <c r="A6" s="53">
        <v>19</v>
      </c>
      <c r="B6" s="196" t="s">
        <v>16</v>
      </c>
      <c r="C6" s="152">
        <v>17202074</v>
      </c>
      <c r="D6" s="195" t="s">
        <v>109</v>
      </c>
      <c r="E6" s="194" t="s">
        <v>19</v>
      </c>
      <c r="F6" s="348">
        <v>87</v>
      </c>
      <c r="G6" s="339">
        <f t="shared" ref="G6:G25" si="0">IF(F6=0,0,IF(F6&lt;40,0,IF(F6&lt;50,1,IF(F6&lt;55,1.333,IF(F6&lt;60,1.666,IF(F6&lt;65,2,IF(F6&lt;70,2.333,IF(F6&gt;=70,0))))))))</f>
        <v>0</v>
      </c>
      <c r="H6" s="339">
        <f t="shared" ref="H6:H25" si="1">IF(F6=0,0,IF(F6&lt;70,0,IF(F6&lt;75,2.666,IF(F6&lt;80,3,IF(F6&lt;85,3.333,IF(F6&lt;90,3.666,IF(F6&lt;=100,4)))))))</f>
        <v>3.6659999999999999</v>
      </c>
      <c r="I6" s="340">
        <f t="shared" ref="I6:I25" si="2">IF(G6=0,H6,G6)</f>
        <v>3.6659999999999999</v>
      </c>
      <c r="J6" s="339">
        <f t="shared" ref="J6:J25" si="3">IF(F6=0,0,IF(F6&lt;40,"F",IF(F6&lt;50,"D",IF(F6&lt;55,"D+",IF(F6&lt;60,"C-",IF(F6&lt;65,"C",IF(F6&lt;70,"C+",IF(F6&gt;=70,0))))))))</f>
        <v>0</v>
      </c>
      <c r="K6" s="339" t="str">
        <f t="shared" ref="K6:K25" si="4">IF(F6=0,0,IF(F6&lt;70,0,IF(F6&lt;75,"B-",IF(F6&lt;80,"B",IF(F6&lt;85,"B+",IF(F6&lt;90,"A-",IF(F6&lt;=100,"A")))))))</f>
        <v>A-</v>
      </c>
      <c r="L6" s="349" t="str">
        <f t="shared" ref="L6:L25" si="5">IF(J6=0,K6,J6)</f>
        <v>A-</v>
      </c>
      <c r="M6" s="348">
        <v>66</v>
      </c>
      <c r="N6" s="339">
        <f t="shared" ref="N6:N25" si="6">IF(M6=0,0,IF(M6&lt;40,0,IF(M6&lt;50,1,IF(M6&lt;55,1.333,IF(M6&lt;60,1.666,IF(M6&lt;65,2,IF(M6&lt;70,2.333,IF(M6&gt;=70,0))))))))</f>
        <v>2.3330000000000002</v>
      </c>
      <c r="O6" s="339">
        <f t="shared" ref="O6:O25" si="7">IF(M6=0,0,IF(M6&lt;70,0,IF(M6&lt;75,2.666,IF(M6&lt;80,3,IF(M6&lt;85,3.333,IF(M6&lt;90,3.666,IF(M6&lt;=100,4)))))))</f>
        <v>0</v>
      </c>
      <c r="P6" s="340">
        <f t="shared" ref="P6:P25" si="8">IF(N6=0,O6,N6)</f>
        <v>2.3330000000000002</v>
      </c>
      <c r="Q6" s="339" t="str">
        <f t="shared" ref="Q6:Q25" si="9">IF(M6=0,0,IF(M6&lt;40,"F",IF(M6&lt;50,"D",IF(M6&lt;55,"D+",IF(M6&lt;60,"C-",IF(M6&lt;65,"C",IF(M6&lt;70,"C+",IF(M6&gt;=70,0))))))))</f>
        <v>C+</v>
      </c>
      <c r="R6" s="339">
        <f t="shared" ref="R6:R25" si="10">IF(M6=0,0,IF(M6&lt;70,0,IF(M6&lt;75,"B-",IF(M6&lt;80,"B",IF(M6&lt;85,"B+",IF(M6&lt;90,"A-",IF(M6&lt;=100,"A")))))))</f>
        <v>0</v>
      </c>
      <c r="S6" s="349" t="str">
        <f t="shared" ref="S6:S25" si="11">IF(Q6=0,R6,Q6)</f>
        <v>C+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48">
        <v>71</v>
      </c>
      <c r="AB6" s="339">
        <f t="shared" ref="AB6:AB25" si="18">IF(AA6=0,0,IF(AA6&lt;40,0,IF(AA6&lt;50,1,IF(AA6&lt;55,1.333,IF(AA6&lt;60,1.666,IF(AA6&lt;65,2,IF(AA6&lt;70,2.333,IF(AA6&gt;=70,0))))))))</f>
        <v>0</v>
      </c>
      <c r="AC6" s="339">
        <f t="shared" ref="AC6:AC25" si="19">IF(AA6=0,0,IF(AA6&lt;70,0,IF(AA6&lt;75,2.666,IF(AA6&lt;80,3,IF(AA6&lt;85,3.333,IF(AA6&lt;90,3.666,IF(AA6&lt;=100,4)))))))</f>
        <v>2.6659999999999999</v>
      </c>
      <c r="AD6" s="340">
        <f t="shared" ref="AD6:AD25" si="20">IF(AB6=0,AC6,AB6)</f>
        <v>2.6659999999999999</v>
      </c>
      <c r="AE6" s="339">
        <f t="shared" ref="AE6:AE25" si="21">IF(AA6=0,0,IF(AA6&lt;40,"F",IF(AA6&lt;50,"D",IF(AA6&lt;55,"D+",IF(AA6&lt;60,"C-",IF(AA6&lt;65,"C",IF(AA6&lt;70,"C+",IF(AA6&gt;=70,0))))))))</f>
        <v>0</v>
      </c>
      <c r="AF6" s="339" t="str">
        <f t="shared" ref="AF6:AF25" si="22">IF(AA6=0,0,IF(AA6&lt;70,0,IF(AA6&lt;75,"B-",IF(AA6&lt;80,"B",IF(AA6&lt;85,"B+",IF(AA6&lt;90,"A-",IF(AA6&lt;=100,"A")))))))</f>
        <v>B-</v>
      </c>
      <c r="AG6" s="349" t="str">
        <f t="shared" ref="AG6:AG25" si="23">IF(AE6=0,AF6,AE6)</f>
        <v>B-</v>
      </c>
      <c r="AH6" s="348">
        <v>88</v>
      </c>
      <c r="AI6" s="339">
        <f t="shared" ref="AI6:AI25" si="24">IF(AH6=0,0,IF(AH6&lt;40,0,IF(AH6&lt;50,1,IF(AH6&lt;55,1.333,IF(AH6&lt;60,1.666,IF(AH6&lt;65,2,IF(AH6&lt;70,2.333,IF(AH6&gt;=70,0))))))))</f>
        <v>0</v>
      </c>
      <c r="AJ6" s="339">
        <f t="shared" ref="AJ6:AJ25" si="25">IF(AH6=0,0,IF(AH6&lt;70,0,IF(AH6&lt;75,2.666,IF(AH6&lt;80,3,IF(AH6&lt;85,3.333,IF(AH6&lt;90,3.666,IF(AH6&lt;=100,4)))))))</f>
        <v>3.6659999999999999</v>
      </c>
      <c r="AK6" s="340">
        <f t="shared" ref="AK6:AK25" si="26">IF(AI6=0,AJ6,AI6)</f>
        <v>3.6659999999999999</v>
      </c>
      <c r="AL6" s="339">
        <f t="shared" ref="AL6:AL25" si="27">IF(AH6=0,0,IF(AH6&lt;40,"F",IF(AH6&lt;50,"D",IF(AH6&lt;55,"D+",IF(AH6&lt;60,"C-",IF(AH6&lt;65,"C",IF(AH6&lt;70,"C+",IF(AH6&gt;=70,0))))))))</f>
        <v>0</v>
      </c>
      <c r="AM6" s="339" t="str">
        <f t="shared" ref="AM6:AM25" si="28">IF(AH6=0,0,IF(AH6&lt;70,0,IF(AH6&lt;75,"B-",IF(AH6&lt;80,"B",IF(AH6&lt;85,"B+",IF(AH6&lt;90,"A-",IF(AH6&lt;=100,"A")))))))</f>
        <v>A-</v>
      </c>
      <c r="AN6" s="349" t="str">
        <f t="shared" ref="AN6:AN25" si="29">IF(AL6=0,AM6,AL6)</f>
        <v>A-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48">
        <v>86</v>
      </c>
      <c r="BD6" s="339">
        <f t="shared" ref="BD6:BD25" si="42">IF(BC6=0,0,IF(BC6&lt;40,0,IF(BC6&lt;50,1,IF(BC6&lt;55,1.333,IF(BC6&lt;60,1.666,IF(BC6&lt;65,2,IF(BC6&lt;70,2.333,IF(BC6&gt;=70,0))))))))</f>
        <v>0</v>
      </c>
      <c r="BE6" s="339">
        <f t="shared" ref="BE6:BE25" si="43">IF(BC6=0,0,IF(BC6&lt;70,0,IF(BC6&lt;75,2.666,IF(BC6&lt;80,3,IF(BC6&lt;85,3.333,IF(BC6&lt;90,3.666,IF(BC6&lt;=100,4)))))))</f>
        <v>3.6659999999999999</v>
      </c>
      <c r="BF6" s="340">
        <f t="shared" ref="BF6:BF25" si="44">IF(BD6=0,BE6,BD6)</f>
        <v>3.6659999999999999</v>
      </c>
      <c r="BG6" s="339">
        <f t="shared" ref="BG6:BG25" si="45">IF(BC6=0,0,IF(BC6&lt;40,"F",IF(BC6&lt;50,"D",IF(BC6&lt;55,"D+",IF(BC6&lt;60,"C-",IF(BC6&lt;65,"C",IF(BC6&lt;70,"C+",IF(BC6&gt;=70,0))))))))</f>
        <v>0</v>
      </c>
      <c r="BH6" s="339" t="str">
        <f t="shared" ref="BH6:BH25" si="46">IF(BC6=0,0,IF(BC6&lt;70,0,IF(BC6&lt;75,"B-",IF(BC6&lt;80,"B",IF(BC6&lt;85,"B+",IF(BC6&lt;90,"A-",IF(BC6&lt;=100,"A")))))))</f>
        <v>A-</v>
      </c>
      <c r="BI6" s="349" t="str">
        <f t="shared" ref="BI6:BI25" si="47">IF(BG6=0,BH6,BG6)</f>
        <v>A-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15.997000000000002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47.990999999999993</v>
      </c>
      <c r="ET6" s="46">
        <f t="shared" ref="ET6:ET25" si="122">IF((ES6=0),0,(ROUND((ES6/ER6),3)))</f>
        <v>3.1989999999999998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</v>
      </c>
      <c r="EW6" s="48" t="str">
        <f t="shared" ref="EW6:EW25" si="125">IF((ER6=0),0,IF(EU6=0,EV6,EU6))</f>
        <v>B</v>
      </c>
      <c r="EX6" s="49"/>
      <c r="EY6" s="50"/>
      <c r="EZ6" s="51"/>
      <c r="FA6" s="52"/>
    </row>
    <row r="7" spans="1:158" ht="50.1" customHeight="1">
      <c r="A7" s="53">
        <v>20</v>
      </c>
      <c r="B7" s="196" t="s">
        <v>16</v>
      </c>
      <c r="C7" s="152">
        <v>17202075</v>
      </c>
      <c r="D7" s="195" t="s">
        <v>110</v>
      </c>
      <c r="E7" s="198" t="s">
        <v>111</v>
      </c>
      <c r="F7" s="350">
        <v>96</v>
      </c>
      <c r="G7" s="343">
        <f t="shared" si="0"/>
        <v>0</v>
      </c>
      <c r="H7" s="343">
        <f t="shared" si="1"/>
        <v>4</v>
      </c>
      <c r="I7" s="344">
        <f t="shared" si="2"/>
        <v>4</v>
      </c>
      <c r="J7" s="343">
        <f t="shared" si="3"/>
        <v>0</v>
      </c>
      <c r="K7" s="343" t="str">
        <f t="shared" si="4"/>
        <v>A</v>
      </c>
      <c r="L7" s="351" t="str">
        <f t="shared" si="5"/>
        <v>A</v>
      </c>
      <c r="M7" s="350">
        <v>65</v>
      </c>
      <c r="N7" s="343">
        <f t="shared" si="6"/>
        <v>2.3330000000000002</v>
      </c>
      <c r="O7" s="343">
        <f t="shared" si="7"/>
        <v>0</v>
      </c>
      <c r="P7" s="344">
        <f t="shared" si="8"/>
        <v>2.3330000000000002</v>
      </c>
      <c r="Q7" s="343" t="str">
        <f t="shared" si="9"/>
        <v>C+</v>
      </c>
      <c r="R7" s="343">
        <f t="shared" si="10"/>
        <v>0</v>
      </c>
      <c r="S7" s="351" t="str">
        <f t="shared" si="11"/>
        <v>C+</v>
      </c>
      <c r="T7" s="350">
        <v>73</v>
      </c>
      <c r="U7" s="343">
        <f t="shared" si="12"/>
        <v>0</v>
      </c>
      <c r="V7" s="343">
        <f t="shared" si="13"/>
        <v>2.6659999999999999</v>
      </c>
      <c r="W7" s="344">
        <f t="shared" si="14"/>
        <v>2.6659999999999999</v>
      </c>
      <c r="X7" s="343">
        <f t="shared" si="15"/>
        <v>0</v>
      </c>
      <c r="Y7" s="343" t="str">
        <f t="shared" si="16"/>
        <v>B-</v>
      </c>
      <c r="Z7" s="351" t="str">
        <f t="shared" si="17"/>
        <v>B-</v>
      </c>
      <c r="AA7" s="350">
        <v>82</v>
      </c>
      <c r="AB7" s="343">
        <f t="shared" si="18"/>
        <v>0</v>
      </c>
      <c r="AC7" s="343">
        <f t="shared" si="19"/>
        <v>3.3330000000000002</v>
      </c>
      <c r="AD7" s="344">
        <f t="shared" si="20"/>
        <v>3.3330000000000002</v>
      </c>
      <c r="AE7" s="343">
        <f t="shared" si="21"/>
        <v>0</v>
      </c>
      <c r="AF7" s="343" t="str">
        <f t="shared" si="22"/>
        <v>B+</v>
      </c>
      <c r="AG7" s="351" t="str">
        <f t="shared" si="23"/>
        <v>B+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350">
        <v>77</v>
      </c>
      <c r="AP7" s="343">
        <f t="shared" si="30"/>
        <v>0</v>
      </c>
      <c r="AQ7" s="343">
        <f t="shared" si="31"/>
        <v>3</v>
      </c>
      <c r="AR7" s="344">
        <f t="shared" si="32"/>
        <v>3</v>
      </c>
      <c r="AS7" s="343">
        <f t="shared" si="33"/>
        <v>0</v>
      </c>
      <c r="AT7" s="343" t="str">
        <f t="shared" si="34"/>
        <v>B</v>
      </c>
      <c r="AU7" s="351" t="str">
        <f t="shared" si="35"/>
        <v>B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15.332000000000001</v>
      </c>
      <c r="ER7" s="47">
        <f t="shared" si="120"/>
        <v>15</v>
      </c>
      <c r="ES7" s="67">
        <f t="shared" si="121"/>
        <v>45.996000000000002</v>
      </c>
      <c r="ET7" s="68">
        <f t="shared" si="122"/>
        <v>3.0659999999999998</v>
      </c>
      <c r="EU7" s="47">
        <f t="shared" si="123"/>
        <v>0</v>
      </c>
      <c r="EV7" s="47" t="str">
        <f t="shared" si="124"/>
        <v>B</v>
      </c>
      <c r="EW7" s="48" t="str">
        <f t="shared" si="125"/>
        <v>B</v>
      </c>
      <c r="EX7" s="69"/>
      <c r="EY7" s="70"/>
      <c r="EZ7" s="71"/>
      <c r="FA7" s="52"/>
      <c r="FB7" s="72"/>
    </row>
    <row r="8" spans="1:158" ht="50.1" customHeight="1">
      <c r="A8" s="53">
        <v>21</v>
      </c>
      <c r="B8" s="196" t="s">
        <v>16</v>
      </c>
      <c r="C8" s="152">
        <v>17202076</v>
      </c>
      <c r="D8" s="195" t="s">
        <v>112</v>
      </c>
      <c r="E8" s="194" t="s">
        <v>17</v>
      </c>
      <c r="F8" s="350">
        <v>90</v>
      </c>
      <c r="G8" s="343">
        <f t="shared" si="0"/>
        <v>0</v>
      </c>
      <c r="H8" s="343">
        <f t="shared" si="1"/>
        <v>4</v>
      </c>
      <c r="I8" s="344">
        <f t="shared" si="2"/>
        <v>4</v>
      </c>
      <c r="J8" s="343">
        <f t="shared" si="3"/>
        <v>0</v>
      </c>
      <c r="K8" s="343" t="str">
        <f t="shared" si="4"/>
        <v>A</v>
      </c>
      <c r="L8" s="351" t="str">
        <f t="shared" si="5"/>
        <v>A</v>
      </c>
      <c r="M8" s="350">
        <v>72</v>
      </c>
      <c r="N8" s="343">
        <f t="shared" si="6"/>
        <v>0</v>
      </c>
      <c r="O8" s="343">
        <f t="shared" si="7"/>
        <v>2.6659999999999999</v>
      </c>
      <c r="P8" s="344">
        <f t="shared" si="8"/>
        <v>2.6659999999999999</v>
      </c>
      <c r="Q8" s="343">
        <f t="shared" si="9"/>
        <v>0</v>
      </c>
      <c r="R8" s="343" t="str">
        <f t="shared" si="10"/>
        <v>B-</v>
      </c>
      <c r="S8" s="351" t="str">
        <f t="shared" si="11"/>
        <v>B-</v>
      </c>
      <c r="T8" s="350">
        <v>77</v>
      </c>
      <c r="U8" s="343">
        <f t="shared" si="12"/>
        <v>0</v>
      </c>
      <c r="V8" s="343">
        <f t="shared" si="13"/>
        <v>3</v>
      </c>
      <c r="W8" s="344">
        <f t="shared" si="14"/>
        <v>3</v>
      </c>
      <c r="X8" s="343">
        <f t="shared" si="15"/>
        <v>0</v>
      </c>
      <c r="Y8" s="343" t="str">
        <f t="shared" si="16"/>
        <v>B</v>
      </c>
      <c r="Z8" s="351" t="str">
        <f t="shared" si="17"/>
        <v>B</v>
      </c>
      <c r="AA8" s="357">
        <v>82</v>
      </c>
      <c r="AB8" s="343">
        <f t="shared" si="18"/>
        <v>0</v>
      </c>
      <c r="AC8" s="343">
        <f t="shared" si="19"/>
        <v>3.3330000000000002</v>
      </c>
      <c r="AD8" s="344">
        <f t="shared" si="20"/>
        <v>3.3330000000000002</v>
      </c>
      <c r="AE8" s="343">
        <f t="shared" si="21"/>
        <v>0</v>
      </c>
      <c r="AF8" s="343" t="str">
        <f t="shared" si="22"/>
        <v>B+</v>
      </c>
      <c r="AG8" s="351" t="str">
        <f t="shared" si="23"/>
        <v>B+</v>
      </c>
      <c r="AH8" s="350">
        <v>88</v>
      </c>
      <c r="AI8" s="343">
        <f t="shared" si="24"/>
        <v>0</v>
      </c>
      <c r="AJ8" s="343">
        <f t="shared" si="25"/>
        <v>3.6659999999999999</v>
      </c>
      <c r="AK8" s="344">
        <f t="shared" si="26"/>
        <v>3.6659999999999999</v>
      </c>
      <c r="AL8" s="343">
        <f t="shared" si="27"/>
        <v>0</v>
      </c>
      <c r="AM8" s="343" t="str">
        <f t="shared" si="28"/>
        <v>A-</v>
      </c>
      <c r="AN8" s="351" t="str">
        <f t="shared" si="29"/>
        <v>A-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16.664999999999999</v>
      </c>
      <c r="ER8" s="47">
        <f t="shared" si="120"/>
        <v>15</v>
      </c>
      <c r="ES8" s="67">
        <f t="shared" si="121"/>
        <v>49.994999999999997</v>
      </c>
      <c r="ET8" s="68">
        <f t="shared" si="122"/>
        <v>3.3330000000000002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22</v>
      </c>
      <c r="B9" s="196" t="s">
        <v>16</v>
      </c>
      <c r="C9" s="152">
        <v>17202077</v>
      </c>
      <c r="D9" s="195" t="s">
        <v>113</v>
      </c>
      <c r="E9" s="194" t="s">
        <v>17</v>
      </c>
      <c r="F9" s="350">
        <v>97</v>
      </c>
      <c r="G9" s="343">
        <f t="shared" si="0"/>
        <v>0</v>
      </c>
      <c r="H9" s="343">
        <f t="shared" si="1"/>
        <v>4</v>
      </c>
      <c r="I9" s="344">
        <f t="shared" si="2"/>
        <v>4</v>
      </c>
      <c r="J9" s="343">
        <f t="shared" si="3"/>
        <v>0</v>
      </c>
      <c r="K9" s="343" t="str">
        <f t="shared" si="4"/>
        <v>A</v>
      </c>
      <c r="L9" s="351" t="str">
        <f t="shared" si="5"/>
        <v>A</v>
      </c>
      <c r="M9" s="350">
        <v>95</v>
      </c>
      <c r="N9" s="343">
        <f t="shared" si="6"/>
        <v>0</v>
      </c>
      <c r="O9" s="343">
        <f t="shared" si="7"/>
        <v>4</v>
      </c>
      <c r="P9" s="344">
        <f t="shared" si="8"/>
        <v>4</v>
      </c>
      <c r="Q9" s="343">
        <f t="shared" si="9"/>
        <v>0</v>
      </c>
      <c r="R9" s="343" t="str">
        <f t="shared" si="10"/>
        <v>A</v>
      </c>
      <c r="S9" s="351" t="str">
        <f t="shared" si="11"/>
        <v>A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357">
        <v>85</v>
      </c>
      <c r="AB9" s="343">
        <f t="shared" si="18"/>
        <v>0</v>
      </c>
      <c r="AC9" s="343">
        <f t="shared" si="19"/>
        <v>3.6659999999999999</v>
      </c>
      <c r="AD9" s="344">
        <f t="shared" si="20"/>
        <v>3.6659999999999999</v>
      </c>
      <c r="AE9" s="343">
        <f t="shared" si="21"/>
        <v>0</v>
      </c>
      <c r="AF9" s="343" t="str">
        <f t="shared" si="22"/>
        <v>A-</v>
      </c>
      <c r="AG9" s="351" t="str">
        <f t="shared" si="23"/>
        <v>A-</v>
      </c>
      <c r="AH9" s="350">
        <v>85</v>
      </c>
      <c r="AI9" s="343">
        <f t="shared" si="24"/>
        <v>0</v>
      </c>
      <c r="AJ9" s="343">
        <f t="shared" si="25"/>
        <v>3.6659999999999999</v>
      </c>
      <c r="AK9" s="344">
        <f t="shared" si="26"/>
        <v>3.6659999999999999</v>
      </c>
      <c r="AL9" s="343">
        <f t="shared" si="27"/>
        <v>0</v>
      </c>
      <c r="AM9" s="343" t="str">
        <f t="shared" si="28"/>
        <v>A-</v>
      </c>
      <c r="AN9" s="351" t="str">
        <f t="shared" si="29"/>
        <v>A-</v>
      </c>
      <c r="AO9" s="350">
        <v>80</v>
      </c>
      <c r="AP9" s="343">
        <f t="shared" si="30"/>
        <v>0</v>
      </c>
      <c r="AQ9" s="343">
        <f t="shared" si="31"/>
        <v>3.3330000000000002</v>
      </c>
      <c r="AR9" s="344">
        <f t="shared" si="32"/>
        <v>3.3330000000000002</v>
      </c>
      <c r="AS9" s="343">
        <f t="shared" si="33"/>
        <v>0</v>
      </c>
      <c r="AT9" s="343" t="str">
        <f t="shared" si="34"/>
        <v>B+</v>
      </c>
      <c r="AU9" s="351" t="str">
        <f t="shared" si="35"/>
        <v>B+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18.664999999999999</v>
      </c>
      <c r="ER9" s="47">
        <f t="shared" si="120"/>
        <v>15</v>
      </c>
      <c r="ES9" s="67">
        <f t="shared" si="121"/>
        <v>55.994999999999997</v>
      </c>
      <c r="ET9" s="68">
        <f t="shared" si="122"/>
        <v>3.7330000000000001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customHeight="1">
      <c r="A10" s="53">
        <v>23</v>
      </c>
      <c r="B10" s="196" t="s">
        <v>16</v>
      </c>
      <c r="C10" s="152">
        <v>17202078</v>
      </c>
      <c r="D10" s="195" t="s">
        <v>114</v>
      </c>
      <c r="E10" s="194" t="s">
        <v>17</v>
      </c>
      <c r="F10" s="350">
        <v>89</v>
      </c>
      <c r="G10" s="343">
        <f t="shared" si="0"/>
        <v>0</v>
      </c>
      <c r="H10" s="343">
        <f t="shared" si="1"/>
        <v>3.6659999999999999</v>
      </c>
      <c r="I10" s="344">
        <f t="shared" si="2"/>
        <v>3.6659999999999999</v>
      </c>
      <c r="J10" s="343">
        <f t="shared" si="3"/>
        <v>0</v>
      </c>
      <c r="K10" s="343" t="str">
        <f t="shared" si="4"/>
        <v>A-</v>
      </c>
      <c r="L10" s="351" t="str">
        <f t="shared" si="5"/>
        <v>A-</v>
      </c>
      <c r="M10" s="350">
        <v>78</v>
      </c>
      <c r="N10" s="343">
        <f t="shared" si="6"/>
        <v>0</v>
      </c>
      <c r="O10" s="343">
        <f t="shared" si="7"/>
        <v>3</v>
      </c>
      <c r="P10" s="344">
        <f t="shared" si="8"/>
        <v>3</v>
      </c>
      <c r="Q10" s="343">
        <f t="shared" si="9"/>
        <v>0</v>
      </c>
      <c r="R10" s="343" t="str">
        <f t="shared" si="10"/>
        <v>B</v>
      </c>
      <c r="S10" s="351" t="str">
        <f t="shared" si="11"/>
        <v>B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357">
        <v>86</v>
      </c>
      <c r="AI10" s="343">
        <f t="shared" si="24"/>
        <v>0</v>
      </c>
      <c r="AJ10" s="343">
        <f t="shared" si="25"/>
        <v>3.6659999999999999</v>
      </c>
      <c r="AK10" s="344">
        <f t="shared" si="26"/>
        <v>3.6659999999999999</v>
      </c>
      <c r="AL10" s="343">
        <f t="shared" si="27"/>
        <v>0</v>
      </c>
      <c r="AM10" s="343" t="str">
        <f t="shared" si="28"/>
        <v>A-</v>
      </c>
      <c r="AN10" s="351" t="str">
        <f t="shared" si="29"/>
        <v>A-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10.332000000000001</v>
      </c>
      <c r="ER10" s="47">
        <f t="shared" si="120"/>
        <v>9</v>
      </c>
      <c r="ES10" s="67">
        <f t="shared" si="121"/>
        <v>30.995999999999995</v>
      </c>
      <c r="ET10" s="68">
        <f t="shared" si="122"/>
        <v>3.444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53">
        <v>24</v>
      </c>
      <c r="B11" s="196" t="s">
        <v>16</v>
      </c>
      <c r="C11" s="152">
        <v>17202080</v>
      </c>
      <c r="D11" s="195" t="s">
        <v>115</v>
      </c>
      <c r="E11" s="194" t="s">
        <v>116</v>
      </c>
      <c r="F11" s="350">
        <v>93</v>
      </c>
      <c r="G11" s="343">
        <f t="shared" si="0"/>
        <v>0</v>
      </c>
      <c r="H11" s="343">
        <f t="shared" si="1"/>
        <v>4</v>
      </c>
      <c r="I11" s="344">
        <f t="shared" si="2"/>
        <v>4</v>
      </c>
      <c r="J11" s="343">
        <f t="shared" si="3"/>
        <v>0</v>
      </c>
      <c r="K11" s="343" t="str">
        <f t="shared" si="4"/>
        <v>A</v>
      </c>
      <c r="L11" s="351" t="str">
        <f t="shared" si="5"/>
        <v>A</v>
      </c>
      <c r="M11" s="350">
        <v>99</v>
      </c>
      <c r="N11" s="343">
        <f t="shared" si="6"/>
        <v>0</v>
      </c>
      <c r="O11" s="343">
        <f t="shared" si="7"/>
        <v>4</v>
      </c>
      <c r="P11" s="344">
        <f t="shared" si="8"/>
        <v>4</v>
      </c>
      <c r="Q11" s="343">
        <f t="shared" si="9"/>
        <v>0</v>
      </c>
      <c r="R11" s="343" t="str">
        <f t="shared" si="10"/>
        <v>A</v>
      </c>
      <c r="S11" s="351" t="str">
        <f t="shared" si="11"/>
        <v>A</v>
      </c>
      <c r="T11" s="294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350">
        <v>90</v>
      </c>
      <c r="AB11" s="343">
        <f t="shared" si="18"/>
        <v>0</v>
      </c>
      <c r="AC11" s="343">
        <f t="shared" si="19"/>
        <v>4</v>
      </c>
      <c r="AD11" s="344">
        <f t="shared" si="20"/>
        <v>4</v>
      </c>
      <c r="AE11" s="343">
        <f t="shared" si="21"/>
        <v>0</v>
      </c>
      <c r="AF11" s="343" t="str">
        <f t="shared" si="22"/>
        <v>A</v>
      </c>
      <c r="AG11" s="351" t="str">
        <f t="shared" si="23"/>
        <v>A</v>
      </c>
      <c r="AH11" s="350">
        <v>78</v>
      </c>
      <c r="AI11" s="343">
        <f t="shared" si="24"/>
        <v>0</v>
      </c>
      <c r="AJ11" s="343">
        <f t="shared" si="25"/>
        <v>3</v>
      </c>
      <c r="AK11" s="344">
        <f t="shared" si="26"/>
        <v>3</v>
      </c>
      <c r="AL11" s="343">
        <f t="shared" si="27"/>
        <v>0</v>
      </c>
      <c r="AM11" s="343" t="str">
        <f t="shared" si="28"/>
        <v>B</v>
      </c>
      <c r="AN11" s="351" t="str">
        <f t="shared" si="29"/>
        <v>B</v>
      </c>
      <c r="AO11" s="350">
        <v>82</v>
      </c>
      <c r="AP11" s="343">
        <f t="shared" si="30"/>
        <v>0</v>
      </c>
      <c r="AQ11" s="343">
        <f t="shared" si="31"/>
        <v>3.3330000000000002</v>
      </c>
      <c r="AR11" s="344">
        <f t="shared" si="32"/>
        <v>3.3330000000000002</v>
      </c>
      <c r="AS11" s="300">
        <f t="shared" si="33"/>
        <v>0</v>
      </c>
      <c r="AT11" s="300" t="str">
        <f t="shared" si="34"/>
        <v>B+</v>
      </c>
      <c r="AU11" s="351" t="str">
        <f t="shared" si="35"/>
        <v>B+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18.332999999999998</v>
      </c>
      <c r="ER11" s="47">
        <f t="shared" si="120"/>
        <v>15</v>
      </c>
      <c r="ES11" s="67">
        <f t="shared" si="121"/>
        <v>54.999000000000002</v>
      </c>
      <c r="ET11" s="68">
        <f t="shared" si="122"/>
        <v>3.6669999999999998</v>
      </c>
      <c r="EU11" s="47">
        <f t="shared" si="123"/>
        <v>0</v>
      </c>
      <c r="EV11" s="47" t="str">
        <f t="shared" si="124"/>
        <v>A-</v>
      </c>
      <c r="EW11" s="48" t="str">
        <f t="shared" si="125"/>
        <v>A-</v>
      </c>
      <c r="EX11" s="69"/>
      <c r="EY11" s="70"/>
      <c r="EZ11" s="71"/>
      <c r="FA11" s="52"/>
    </row>
    <row r="12" spans="1:158" ht="50.1" customHeight="1">
      <c r="A12" s="53">
        <v>25</v>
      </c>
      <c r="B12" s="196" t="s">
        <v>16</v>
      </c>
      <c r="C12" s="152">
        <v>17202081</v>
      </c>
      <c r="D12" s="195" t="s">
        <v>117</v>
      </c>
      <c r="E12" s="194" t="s">
        <v>116</v>
      </c>
      <c r="F12" s="350">
        <v>92</v>
      </c>
      <c r="G12" s="343">
        <f t="shared" si="0"/>
        <v>0</v>
      </c>
      <c r="H12" s="343">
        <f t="shared" si="1"/>
        <v>4</v>
      </c>
      <c r="I12" s="344">
        <f t="shared" si="2"/>
        <v>4</v>
      </c>
      <c r="J12" s="343">
        <f t="shared" si="3"/>
        <v>0</v>
      </c>
      <c r="K12" s="343" t="str">
        <f t="shared" si="4"/>
        <v>A</v>
      </c>
      <c r="L12" s="351" t="str">
        <f t="shared" si="5"/>
        <v>A</v>
      </c>
      <c r="M12" s="350">
        <v>93</v>
      </c>
      <c r="N12" s="343">
        <f t="shared" si="6"/>
        <v>0</v>
      </c>
      <c r="O12" s="343">
        <f t="shared" si="7"/>
        <v>4</v>
      </c>
      <c r="P12" s="344">
        <f t="shared" si="8"/>
        <v>4</v>
      </c>
      <c r="Q12" s="343">
        <f t="shared" si="9"/>
        <v>0</v>
      </c>
      <c r="R12" s="343" t="str">
        <f t="shared" si="10"/>
        <v>A</v>
      </c>
      <c r="S12" s="351" t="str">
        <f t="shared" si="11"/>
        <v>A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350">
        <v>80</v>
      </c>
      <c r="AI12" s="343">
        <f t="shared" si="24"/>
        <v>0</v>
      </c>
      <c r="AJ12" s="343">
        <f t="shared" si="25"/>
        <v>3.3330000000000002</v>
      </c>
      <c r="AK12" s="344">
        <f t="shared" si="26"/>
        <v>3.3330000000000002</v>
      </c>
      <c r="AL12" s="343">
        <f t="shared" si="27"/>
        <v>0</v>
      </c>
      <c r="AM12" s="343" t="str">
        <f t="shared" si="28"/>
        <v>B+</v>
      </c>
      <c r="AN12" s="351" t="str">
        <f t="shared" si="29"/>
        <v>B+</v>
      </c>
      <c r="AO12" s="350">
        <v>78</v>
      </c>
      <c r="AP12" s="343">
        <f t="shared" si="30"/>
        <v>0</v>
      </c>
      <c r="AQ12" s="343">
        <f t="shared" si="31"/>
        <v>3</v>
      </c>
      <c r="AR12" s="344">
        <f t="shared" si="32"/>
        <v>3</v>
      </c>
      <c r="AS12" s="343">
        <f t="shared" si="33"/>
        <v>0</v>
      </c>
      <c r="AT12" s="343" t="str">
        <f t="shared" si="34"/>
        <v>B</v>
      </c>
      <c r="AU12" s="351" t="str">
        <f t="shared" si="35"/>
        <v>B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14.333</v>
      </c>
      <c r="ER12" s="47">
        <f t="shared" si="120"/>
        <v>12</v>
      </c>
      <c r="ES12" s="67">
        <f t="shared" si="121"/>
        <v>42.999000000000002</v>
      </c>
      <c r="ET12" s="68">
        <f t="shared" si="122"/>
        <v>3.5830000000000002</v>
      </c>
      <c r="EU12" s="47">
        <f t="shared" si="123"/>
        <v>0</v>
      </c>
      <c r="EV12" s="47" t="str">
        <f t="shared" si="124"/>
        <v>B+</v>
      </c>
      <c r="EW12" s="48" t="str">
        <f t="shared" si="125"/>
        <v>B+</v>
      </c>
      <c r="EX12" s="69"/>
      <c r="EY12" s="70"/>
      <c r="EZ12" s="71"/>
      <c r="FA12" s="52"/>
    </row>
    <row r="13" spans="1:158" ht="50.1" customHeight="1">
      <c r="A13" s="53">
        <v>26</v>
      </c>
      <c r="B13" s="196" t="s">
        <v>16</v>
      </c>
      <c r="C13" s="152">
        <v>17202084</v>
      </c>
      <c r="D13" s="195" t="s">
        <v>118</v>
      </c>
      <c r="E13" s="194" t="s">
        <v>40</v>
      </c>
      <c r="F13" s="350">
        <v>98</v>
      </c>
      <c r="G13" s="343">
        <f t="shared" si="0"/>
        <v>0</v>
      </c>
      <c r="H13" s="343">
        <f t="shared" si="1"/>
        <v>4</v>
      </c>
      <c r="I13" s="344">
        <f t="shared" si="2"/>
        <v>4</v>
      </c>
      <c r="J13" s="343">
        <f t="shared" si="3"/>
        <v>0</v>
      </c>
      <c r="K13" s="343" t="str">
        <f t="shared" si="4"/>
        <v>A</v>
      </c>
      <c r="L13" s="351" t="str">
        <f t="shared" si="5"/>
        <v>A</v>
      </c>
      <c r="M13" s="350">
        <v>82</v>
      </c>
      <c r="N13" s="343">
        <f t="shared" si="6"/>
        <v>0</v>
      </c>
      <c r="O13" s="343">
        <f t="shared" si="7"/>
        <v>3.3330000000000002</v>
      </c>
      <c r="P13" s="344">
        <f t="shared" si="8"/>
        <v>3.3330000000000002</v>
      </c>
      <c r="Q13" s="343">
        <f t="shared" si="9"/>
        <v>0</v>
      </c>
      <c r="R13" s="343" t="str">
        <f t="shared" si="10"/>
        <v>B+</v>
      </c>
      <c r="S13" s="351" t="str">
        <f t="shared" si="11"/>
        <v>B+</v>
      </c>
      <c r="T13" s="350">
        <v>78</v>
      </c>
      <c r="U13" s="343">
        <f t="shared" si="12"/>
        <v>0</v>
      </c>
      <c r="V13" s="343">
        <f t="shared" si="13"/>
        <v>3</v>
      </c>
      <c r="W13" s="344">
        <f t="shared" si="14"/>
        <v>3</v>
      </c>
      <c r="X13" s="343">
        <f t="shared" si="15"/>
        <v>0</v>
      </c>
      <c r="Y13" s="343" t="str">
        <f t="shared" si="16"/>
        <v>B</v>
      </c>
      <c r="Z13" s="351" t="str">
        <f t="shared" si="17"/>
        <v>B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350">
        <v>86</v>
      </c>
      <c r="AI13" s="343">
        <f t="shared" si="24"/>
        <v>0</v>
      </c>
      <c r="AJ13" s="343">
        <f t="shared" si="25"/>
        <v>3.6659999999999999</v>
      </c>
      <c r="AK13" s="344">
        <f t="shared" si="26"/>
        <v>3.6659999999999999</v>
      </c>
      <c r="AL13" s="343">
        <f t="shared" si="27"/>
        <v>0</v>
      </c>
      <c r="AM13" s="343" t="str">
        <f t="shared" si="28"/>
        <v>A-</v>
      </c>
      <c r="AN13" s="351" t="str">
        <f t="shared" si="29"/>
        <v>A-</v>
      </c>
      <c r="AO13" s="350">
        <v>95</v>
      </c>
      <c r="AP13" s="343">
        <f t="shared" si="30"/>
        <v>0</v>
      </c>
      <c r="AQ13" s="343">
        <f t="shared" si="31"/>
        <v>4</v>
      </c>
      <c r="AR13" s="344">
        <f t="shared" si="32"/>
        <v>4</v>
      </c>
      <c r="AS13" s="343">
        <f t="shared" si="33"/>
        <v>0</v>
      </c>
      <c r="AT13" s="343" t="str">
        <f t="shared" si="34"/>
        <v>A</v>
      </c>
      <c r="AU13" s="351" t="str">
        <f t="shared" si="35"/>
        <v>A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17.999000000000002</v>
      </c>
      <c r="ER13" s="47">
        <f t="shared" si="120"/>
        <v>15</v>
      </c>
      <c r="ES13" s="67">
        <f t="shared" si="121"/>
        <v>53.997</v>
      </c>
      <c r="ET13" s="68">
        <f t="shared" si="122"/>
        <v>3.6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53">
        <v>27</v>
      </c>
      <c r="B14" s="196" t="s">
        <v>16</v>
      </c>
      <c r="C14" s="152">
        <v>17202085</v>
      </c>
      <c r="D14" s="195" t="s">
        <v>119</v>
      </c>
      <c r="E14" s="194" t="s">
        <v>40</v>
      </c>
      <c r="F14" s="350">
        <v>78</v>
      </c>
      <c r="G14" s="343">
        <f t="shared" si="0"/>
        <v>0</v>
      </c>
      <c r="H14" s="343">
        <f t="shared" si="1"/>
        <v>3</v>
      </c>
      <c r="I14" s="344">
        <f t="shared" si="2"/>
        <v>3</v>
      </c>
      <c r="J14" s="343">
        <f t="shared" si="3"/>
        <v>0</v>
      </c>
      <c r="K14" s="343" t="str">
        <f t="shared" si="4"/>
        <v>B</v>
      </c>
      <c r="L14" s="351" t="str">
        <f t="shared" si="5"/>
        <v>B</v>
      </c>
      <c r="M14" s="350">
        <v>71</v>
      </c>
      <c r="N14" s="343">
        <f t="shared" si="6"/>
        <v>0</v>
      </c>
      <c r="O14" s="343">
        <f t="shared" si="7"/>
        <v>2.6659999999999999</v>
      </c>
      <c r="P14" s="344">
        <f t="shared" si="8"/>
        <v>2.6659999999999999</v>
      </c>
      <c r="Q14" s="343">
        <f t="shared" si="9"/>
        <v>0</v>
      </c>
      <c r="R14" s="343" t="str">
        <f t="shared" si="10"/>
        <v>B-</v>
      </c>
      <c r="S14" s="351" t="str">
        <f t="shared" si="11"/>
        <v>B-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350">
        <v>62</v>
      </c>
      <c r="AP14" s="343">
        <f t="shared" si="30"/>
        <v>2</v>
      </c>
      <c r="AQ14" s="343">
        <f t="shared" si="31"/>
        <v>0</v>
      </c>
      <c r="AR14" s="344">
        <f t="shared" si="32"/>
        <v>2</v>
      </c>
      <c r="AS14" s="343" t="str">
        <f t="shared" si="33"/>
        <v>C</v>
      </c>
      <c r="AT14" s="343">
        <f t="shared" si="34"/>
        <v>0</v>
      </c>
      <c r="AU14" s="351" t="str">
        <f t="shared" si="35"/>
        <v>C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7.6660000000000004</v>
      </c>
      <c r="ER14" s="47">
        <f t="shared" si="120"/>
        <v>9</v>
      </c>
      <c r="ES14" s="67">
        <f t="shared" si="121"/>
        <v>22.997999999999998</v>
      </c>
      <c r="ET14" s="68">
        <f t="shared" si="122"/>
        <v>2.5550000000000002</v>
      </c>
      <c r="EU14" s="47">
        <f t="shared" si="123"/>
        <v>0</v>
      </c>
      <c r="EV14" s="47" t="str">
        <f t="shared" si="124"/>
        <v>C+</v>
      </c>
      <c r="EW14" s="48" t="str">
        <f t="shared" si="125"/>
        <v>C+</v>
      </c>
      <c r="EX14" s="69"/>
      <c r="EY14" s="70"/>
      <c r="EZ14" s="71"/>
      <c r="FA14" s="52"/>
    </row>
    <row r="15" spans="1:158" ht="50.1" customHeight="1">
      <c r="A15" s="53">
        <v>28</v>
      </c>
      <c r="B15" s="196" t="s">
        <v>16</v>
      </c>
      <c r="C15" s="152">
        <v>17202087</v>
      </c>
      <c r="D15" s="195" t="s">
        <v>120</v>
      </c>
      <c r="E15" s="194" t="s">
        <v>28</v>
      </c>
      <c r="F15" s="350">
        <v>89</v>
      </c>
      <c r="G15" s="343">
        <f t="shared" si="0"/>
        <v>0</v>
      </c>
      <c r="H15" s="343">
        <f t="shared" si="1"/>
        <v>3.6659999999999999</v>
      </c>
      <c r="I15" s="344">
        <f t="shared" si="2"/>
        <v>3.6659999999999999</v>
      </c>
      <c r="J15" s="343">
        <f t="shared" si="3"/>
        <v>0</v>
      </c>
      <c r="K15" s="343" t="str">
        <f t="shared" si="4"/>
        <v>A-</v>
      </c>
      <c r="L15" s="351" t="str">
        <f t="shared" si="5"/>
        <v>A-</v>
      </c>
      <c r="M15" s="350">
        <v>82</v>
      </c>
      <c r="N15" s="343">
        <f t="shared" si="6"/>
        <v>0</v>
      </c>
      <c r="O15" s="343">
        <f t="shared" si="7"/>
        <v>3.3330000000000002</v>
      </c>
      <c r="P15" s="344">
        <f t="shared" si="8"/>
        <v>3.3330000000000002</v>
      </c>
      <c r="Q15" s="343">
        <f t="shared" si="9"/>
        <v>0</v>
      </c>
      <c r="R15" s="343" t="str">
        <f t="shared" si="10"/>
        <v>B+</v>
      </c>
      <c r="S15" s="351" t="str">
        <f t="shared" si="11"/>
        <v>B+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50">
        <v>65</v>
      </c>
      <c r="AI15" s="343">
        <f t="shared" si="24"/>
        <v>2.3330000000000002</v>
      </c>
      <c r="AJ15" s="343">
        <f t="shared" si="25"/>
        <v>0</v>
      </c>
      <c r="AK15" s="344">
        <f t="shared" si="26"/>
        <v>2.3330000000000002</v>
      </c>
      <c r="AL15" s="343" t="str">
        <f t="shared" si="27"/>
        <v>C+</v>
      </c>
      <c r="AM15" s="343">
        <f t="shared" si="28"/>
        <v>0</v>
      </c>
      <c r="AN15" s="351" t="str">
        <f t="shared" si="29"/>
        <v>C+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9.3320000000000007</v>
      </c>
      <c r="ER15" s="47">
        <f t="shared" si="120"/>
        <v>9</v>
      </c>
      <c r="ES15" s="67">
        <f t="shared" si="121"/>
        <v>27.996000000000002</v>
      </c>
      <c r="ET15" s="68">
        <f t="shared" si="122"/>
        <v>3.1110000000000002</v>
      </c>
      <c r="EU15" s="47">
        <f t="shared" si="123"/>
        <v>0</v>
      </c>
      <c r="EV15" s="47" t="str">
        <f t="shared" si="124"/>
        <v>B</v>
      </c>
      <c r="EW15" s="48" t="str">
        <f t="shared" si="125"/>
        <v>B</v>
      </c>
      <c r="EX15" s="69"/>
      <c r="EY15" s="70"/>
      <c r="EZ15" s="71"/>
      <c r="FA15" s="52"/>
    </row>
    <row r="16" spans="1:158" ht="50.1" customHeight="1">
      <c r="A16" s="53">
        <v>29</v>
      </c>
      <c r="B16" s="196" t="s">
        <v>16</v>
      </c>
      <c r="C16" s="152">
        <v>17202088</v>
      </c>
      <c r="D16" s="195" t="s">
        <v>121</v>
      </c>
      <c r="E16" s="194" t="s">
        <v>28</v>
      </c>
      <c r="F16" s="350">
        <v>86</v>
      </c>
      <c r="G16" s="343">
        <f t="shared" si="0"/>
        <v>0</v>
      </c>
      <c r="H16" s="343">
        <f t="shared" si="1"/>
        <v>3.6659999999999999</v>
      </c>
      <c r="I16" s="344">
        <f t="shared" si="2"/>
        <v>3.6659999999999999</v>
      </c>
      <c r="J16" s="343">
        <f t="shared" si="3"/>
        <v>0</v>
      </c>
      <c r="K16" s="343" t="str">
        <f t="shared" si="4"/>
        <v>A-</v>
      </c>
      <c r="L16" s="351" t="str">
        <f t="shared" si="5"/>
        <v>A-</v>
      </c>
      <c r="M16" s="350">
        <v>77</v>
      </c>
      <c r="N16" s="343">
        <f t="shared" si="6"/>
        <v>0</v>
      </c>
      <c r="O16" s="343">
        <f t="shared" si="7"/>
        <v>3</v>
      </c>
      <c r="P16" s="344">
        <f t="shared" si="8"/>
        <v>3</v>
      </c>
      <c r="Q16" s="343">
        <f t="shared" si="9"/>
        <v>0</v>
      </c>
      <c r="R16" s="343" t="str">
        <f t="shared" si="10"/>
        <v>B</v>
      </c>
      <c r="S16" s="351" t="str">
        <f t="shared" si="11"/>
        <v>B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350">
        <v>85</v>
      </c>
      <c r="AB16" s="343">
        <f t="shared" si="18"/>
        <v>0</v>
      </c>
      <c r="AC16" s="343">
        <f t="shared" si="19"/>
        <v>3.6659999999999999</v>
      </c>
      <c r="AD16" s="344">
        <f t="shared" si="20"/>
        <v>3.6659999999999999</v>
      </c>
      <c r="AE16" s="343">
        <f t="shared" si="21"/>
        <v>0</v>
      </c>
      <c r="AF16" s="343" t="str">
        <f t="shared" si="22"/>
        <v>A-</v>
      </c>
      <c r="AG16" s="351" t="str">
        <f t="shared" si="23"/>
        <v>A-</v>
      </c>
      <c r="AH16" s="350">
        <v>93</v>
      </c>
      <c r="AI16" s="343">
        <f t="shared" si="24"/>
        <v>0</v>
      </c>
      <c r="AJ16" s="343">
        <f t="shared" si="25"/>
        <v>4</v>
      </c>
      <c r="AK16" s="344">
        <f t="shared" si="26"/>
        <v>4</v>
      </c>
      <c r="AL16" s="343">
        <f t="shared" si="27"/>
        <v>0</v>
      </c>
      <c r="AM16" s="343" t="str">
        <f t="shared" si="28"/>
        <v>A</v>
      </c>
      <c r="AN16" s="351" t="str">
        <f t="shared" si="29"/>
        <v>A</v>
      </c>
      <c r="AO16" s="350">
        <v>80</v>
      </c>
      <c r="AP16" s="343">
        <f t="shared" si="30"/>
        <v>0</v>
      </c>
      <c r="AQ16" s="343">
        <f t="shared" si="31"/>
        <v>3.3330000000000002</v>
      </c>
      <c r="AR16" s="344">
        <f t="shared" si="32"/>
        <v>3.3330000000000002</v>
      </c>
      <c r="AS16" s="343">
        <f t="shared" si="33"/>
        <v>0</v>
      </c>
      <c r="AT16" s="343" t="str">
        <f t="shared" si="34"/>
        <v>B+</v>
      </c>
      <c r="AU16" s="351" t="str">
        <f t="shared" si="35"/>
        <v>B+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17.664999999999999</v>
      </c>
      <c r="ER16" s="47">
        <f t="shared" si="120"/>
        <v>15</v>
      </c>
      <c r="ES16" s="67">
        <f t="shared" si="121"/>
        <v>52.994999999999997</v>
      </c>
      <c r="ET16" s="68">
        <f t="shared" si="122"/>
        <v>3.5329999999999999</v>
      </c>
      <c r="EU16" s="47">
        <f t="shared" si="123"/>
        <v>0</v>
      </c>
      <c r="EV16" s="47" t="str">
        <f t="shared" si="124"/>
        <v>B+</v>
      </c>
      <c r="EW16" s="48" t="str">
        <f t="shared" si="125"/>
        <v>B+</v>
      </c>
      <c r="EX16" s="69"/>
      <c r="EY16" s="70"/>
      <c r="EZ16" s="71"/>
      <c r="FA16" s="52"/>
    </row>
    <row r="17" spans="1:157" ht="50.1" customHeight="1">
      <c r="A17" s="53">
        <v>30</v>
      </c>
      <c r="B17" s="196" t="s">
        <v>16</v>
      </c>
      <c r="C17" s="152">
        <v>17202089</v>
      </c>
      <c r="D17" s="195" t="s">
        <v>122</v>
      </c>
      <c r="E17" s="194" t="s">
        <v>28</v>
      </c>
      <c r="F17" s="350">
        <v>87</v>
      </c>
      <c r="G17" s="343">
        <f t="shared" si="0"/>
        <v>0</v>
      </c>
      <c r="H17" s="343">
        <f t="shared" si="1"/>
        <v>3.6659999999999999</v>
      </c>
      <c r="I17" s="344">
        <f t="shared" si="2"/>
        <v>3.6659999999999999</v>
      </c>
      <c r="J17" s="343">
        <f t="shared" si="3"/>
        <v>0</v>
      </c>
      <c r="K17" s="343" t="str">
        <f t="shared" si="4"/>
        <v>A-</v>
      </c>
      <c r="L17" s="351" t="str">
        <f t="shared" si="5"/>
        <v>A-</v>
      </c>
      <c r="M17" s="350">
        <v>84</v>
      </c>
      <c r="N17" s="343">
        <f t="shared" si="6"/>
        <v>0</v>
      </c>
      <c r="O17" s="343">
        <f t="shared" si="7"/>
        <v>3.3330000000000002</v>
      </c>
      <c r="P17" s="344">
        <f t="shared" si="8"/>
        <v>3.3330000000000002</v>
      </c>
      <c r="Q17" s="343">
        <f t="shared" si="9"/>
        <v>0</v>
      </c>
      <c r="R17" s="343" t="str">
        <f t="shared" si="10"/>
        <v>B+</v>
      </c>
      <c r="S17" s="351" t="str">
        <f t="shared" si="11"/>
        <v>B+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350">
        <v>80</v>
      </c>
      <c r="AB17" s="343">
        <f t="shared" si="18"/>
        <v>0</v>
      </c>
      <c r="AC17" s="343">
        <f t="shared" si="19"/>
        <v>3.3330000000000002</v>
      </c>
      <c r="AD17" s="344">
        <f t="shared" si="20"/>
        <v>3.3330000000000002</v>
      </c>
      <c r="AE17" s="343">
        <f t="shared" si="21"/>
        <v>0</v>
      </c>
      <c r="AF17" s="343" t="str">
        <f t="shared" si="22"/>
        <v>B+</v>
      </c>
      <c r="AG17" s="351" t="str">
        <f t="shared" si="23"/>
        <v>B+</v>
      </c>
      <c r="AH17" s="350">
        <v>61</v>
      </c>
      <c r="AI17" s="343">
        <f t="shared" si="24"/>
        <v>2</v>
      </c>
      <c r="AJ17" s="343">
        <f t="shared" si="25"/>
        <v>0</v>
      </c>
      <c r="AK17" s="344">
        <f t="shared" si="26"/>
        <v>2</v>
      </c>
      <c r="AL17" s="343" t="str">
        <f t="shared" si="27"/>
        <v>C</v>
      </c>
      <c r="AM17" s="343">
        <f t="shared" si="28"/>
        <v>0</v>
      </c>
      <c r="AN17" s="351" t="str">
        <f t="shared" si="29"/>
        <v>C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350">
        <v>65</v>
      </c>
      <c r="BD17" s="343">
        <f t="shared" si="42"/>
        <v>2.3330000000000002</v>
      </c>
      <c r="BE17" s="343">
        <f t="shared" si="43"/>
        <v>0</v>
      </c>
      <c r="BF17" s="344">
        <f t="shared" si="44"/>
        <v>2.3330000000000002</v>
      </c>
      <c r="BG17" s="343" t="str">
        <f t="shared" si="45"/>
        <v>C+</v>
      </c>
      <c r="BH17" s="343">
        <f t="shared" si="46"/>
        <v>0</v>
      </c>
      <c r="BI17" s="351" t="str">
        <f t="shared" si="47"/>
        <v>C+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14.665000000000001</v>
      </c>
      <c r="ER17" s="47">
        <f t="shared" si="120"/>
        <v>15</v>
      </c>
      <c r="ES17" s="67">
        <f t="shared" si="121"/>
        <v>43.995000000000005</v>
      </c>
      <c r="ET17" s="68">
        <f t="shared" si="122"/>
        <v>2.9329999999999998</v>
      </c>
      <c r="EU17" s="47">
        <f t="shared" si="123"/>
        <v>0</v>
      </c>
      <c r="EV17" s="47" t="str">
        <f t="shared" si="124"/>
        <v>B-</v>
      </c>
      <c r="EW17" s="48" t="str">
        <f t="shared" si="125"/>
        <v>B-</v>
      </c>
      <c r="EX17" s="69"/>
      <c r="EY17" s="70"/>
      <c r="EZ17" s="71"/>
      <c r="FA17" s="52"/>
    </row>
    <row r="18" spans="1:157" ht="50.1" customHeight="1">
      <c r="A18" s="53">
        <v>31</v>
      </c>
      <c r="B18" s="196" t="s">
        <v>16</v>
      </c>
      <c r="C18" s="152">
        <v>17202090</v>
      </c>
      <c r="D18" s="195" t="s">
        <v>123</v>
      </c>
      <c r="E18" s="194" t="s">
        <v>31</v>
      </c>
      <c r="F18" s="350">
        <v>94</v>
      </c>
      <c r="G18" s="343">
        <f t="shared" si="0"/>
        <v>0</v>
      </c>
      <c r="H18" s="343">
        <f t="shared" si="1"/>
        <v>4</v>
      </c>
      <c r="I18" s="344">
        <f t="shared" si="2"/>
        <v>4</v>
      </c>
      <c r="J18" s="343">
        <f t="shared" si="3"/>
        <v>0</v>
      </c>
      <c r="K18" s="343" t="str">
        <f t="shared" si="4"/>
        <v>A</v>
      </c>
      <c r="L18" s="351" t="str">
        <f t="shared" si="5"/>
        <v>A</v>
      </c>
      <c r="M18" s="350">
        <v>85</v>
      </c>
      <c r="N18" s="343">
        <f t="shared" si="6"/>
        <v>0</v>
      </c>
      <c r="O18" s="343">
        <f t="shared" si="7"/>
        <v>3.6659999999999999</v>
      </c>
      <c r="P18" s="344">
        <f t="shared" si="8"/>
        <v>3.6659999999999999</v>
      </c>
      <c r="Q18" s="343">
        <f t="shared" si="9"/>
        <v>0</v>
      </c>
      <c r="R18" s="343" t="str">
        <f t="shared" si="10"/>
        <v>A-</v>
      </c>
      <c r="S18" s="351" t="str">
        <f t="shared" si="11"/>
        <v>A-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350">
        <v>78</v>
      </c>
      <c r="AB18" s="343">
        <f t="shared" si="18"/>
        <v>0</v>
      </c>
      <c r="AC18" s="343">
        <f t="shared" si="19"/>
        <v>3</v>
      </c>
      <c r="AD18" s="344">
        <f t="shared" si="20"/>
        <v>3</v>
      </c>
      <c r="AE18" s="343">
        <f t="shared" si="21"/>
        <v>0</v>
      </c>
      <c r="AF18" s="343" t="str">
        <f t="shared" si="22"/>
        <v>B</v>
      </c>
      <c r="AG18" s="351" t="str">
        <f t="shared" si="23"/>
        <v>B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50">
        <v>72</v>
      </c>
      <c r="AP18" s="343">
        <f t="shared" si="30"/>
        <v>0</v>
      </c>
      <c r="AQ18" s="343">
        <f t="shared" si="31"/>
        <v>2.6659999999999999</v>
      </c>
      <c r="AR18" s="344">
        <f t="shared" si="32"/>
        <v>2.6659999999999999</v>
      </c>
      <c r="AS18" s="343">
        <f t="shared" si="33"/>
        <v>0</v>
      </c>
      <c r="AT18" s="343" t="str">
        <f t="shared" si="34"/>
        <v>B-</v>
      </c>
      <c r="AU18" s="351" t="str">
        <f t="shared" si="35"/>
        <v>B-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350">
        <v>75</v>
      </c>
      <c r="BD18" s="343">
        <f t="shared" si="42"/>
        <v>0</v>
      </c>
      <c r="BE18" s="343">
        <f t="shared" si="43"/>
        <v>3</v>
      </c>
      <c r="BF18" s="344">
        <f t="shared" si="44"/>
        <v>3</v>
      </c>
      <c r="BG18" s="343">
        <f t="shared" si="45"/>
        <v>0</v>
      </c>
      <c r="BH18" s="343" t="str">
        <f t="shared" si="46"/>
        <v>B</v>
      </c>
      <c r="BI18" s="351" t="str">
        <f t="shared" si="47"/>
        <v>B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16.332000000000001</v>
      </c>
      <c r="ER18" s="47">
        <f t="shared" si="120"/>
        <v>15</v>
      </c>
      <c r="ES18" s="67">
        <f t="shared" si="121"/>
        <v>48.995999999999995</v>
      </c>
      <c r="ET18" s="68">
        <f t="shared" si="122"/>
        <v>3.266</v>
      </c>
      <c r="EU18" s="47">
        <f t="shared" si="123"/>
        <v>0</v>
      </c>
      <c r="EV18" s="47" t="str">
        <f t="shared" si="124"/>
        <v>B</v>
      </c>
      <c r="EW18" s="48" t="str">
        <f t="shared" si="125"/>
        <v>B</v>
      </c>
      <c r="EX18" s="69"/>
      <c r="EY18" s="70"/>
      <c r="EZ18" s="71"/>
      <c r="FA18" s="52"/>
    </row>
    <row r="19" spans="1:157" ht="50.1" customHeight="1">
      <c r="A19" s="53">
        <v>32</v>
      </c>
      <c r="B19" s="196" t="s">
        <v>16</v>
      </c>
      <c r="C19" s="152">
        <v>17202091</v>
      </c>
      <c r="D19" s="195" t="s">
        <v>124</v>
      </c>
      <c r="E19" s="194" t="s">
        <v>71</v>
      </c>
      <c r="F19" s="294"/>
      <c r="G19" s="295">
        <f t="shared" si="0"/>
        <v>0</v>
      </c>
      <c r="H19" s="295">
        <f t="shared" si="1"/>
        <v>0</v>
      </c>
      <c r="I19" s="296">
        <f t="shared" si="2"/>
        <v>0</v>
      </c>
      <c r="J19" s="295">
        <f t="shared" si="3"/>
        <v>0</v>
      </c>
      <c r="K19" s="295">
        <f t="shared" si="4"/>
        <v>0</v>
      </c>
      <c r="L19" s="297">
        <f t="shared" si="5"/>
        <v>0</v>
      </c>
      <c r="M19" s="350">
        <v>72</v>
      </c>
      <c r="N19" s="343">
        <f t="shared" si="6"/>
        <v>0</v>
      </c>
      <c r="O19" s="343">
        <f t="shared" si="7"/>
        <v>2.6659999999999999</v>
      </c>
      <c r="P19" s="344">
        <f t="shared" si="8"/>
        <v>2.6659999999999999</v>
      </c>
      <c r="Q19" s="343">
        <f t="shared" si="9"/>
        <v>0</v>
      </c>
      <c r="R19" s="343" t="str">
        <f t="shared" si="10"/>
        <v>B-</v>
      </c>
      <c r="S19" s="351" t="str">
        <f t="shared" si="11"/>
        <v>B-</v>
      </c>
      <c r="T19" s="350" t="s">
        <v>446</v>
      </c>
      <c r="U19" s="343">
        <f t="shared" si="12"/>
        <v>0</v>
      </c>
      <c r="V19" s="343" t="b">
        <f t="shared" si="13"/>
        <v>0</v>
      </c>
      <c r="W19" s="344" t="b">
        <f t="shared" si="14"/>
        <v>0</v>
      </c>
      <c r="X19" s="343">
        <f t="shared" si="15"/>
        <v>0</v>
      </c>
      <c r="Y19" s="343" t="b">
        <f t="shared" si="16"/>
        <v>0</v>
      </c>
      <c r="Z19" s="351" t="b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350">
        <v>67</v>
      </c>
      <c r="AI19" s="343">
        <f t="shared" si="24"/>
        <v>2.3330000000000002</v>
      </c>
      <c r="AJ19" s="343">
        <f t="shared" si="25"/>
        <v>0</v>
      </c>
      <c r="AK19" s="344">
        <f t="shared" si="26"/>
        <v>2.3330000000000002</v>
      </c>
      <c r="AL19" s="343" t="str">
        <f t="shared" si="27"/>
        <v>C+</v>
      </c>
      <c r="AM19" s="343">
        <f t="shared" si="28"/>
        <v>0</v>
      </c>
      <c r="AN19" s="351" t="str">
        <f t="shared" si="29"/>
        <v>C+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350">
        <v>79</v>
      </c>
      <c r="AW19" s="343">
        <f t="shared" si="36"/>
        <v>0</v>
      </c>
      <c r="AX19" s="343">
        <f t="shared" si="37"/>
        <v>3</v>
      </c>
      <c r="AY19" s="344">
        <f t="shared" si="38"/>
        <v>3</v>
      </c>
      <c r="AZ19" s="343">
        <f t="shared" si="39"/>
        <v>0</v>
      </c>
      <c r="BA19" s="343" t="str">
        <f t="shared" si="40"/>
        <v>B</v>
      </c>
      <c r="BB19" s="351" t="str">
        <f t="shared" si="41"/>
        <v>B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350" t="s">
        <v>446</v>
      </c>
      <c r="BR19" s="343">
        <f t="shared" si="54"/>
        <v>0</v>
      </c>
      <c r="BS19" s="343" t="b">
        <f t="shared" si="55"/>
        <v>0</v>
      </c>
      <c r="BT19" s="344" t="b">
        <f t="shared" si="56"/>
        <v>0</v>
      </c>
      <c r="BU19" s="343">
        <f t="shared" si="57"/>
        <v>0</v>
      </c>
      <c r="BV19" s="343" t="b">
        <f t="shared" si="58"/>
        <v>0</v>
      </c>
      <c r="BW19" s="351" t="b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7.9990000000000006</v>
      </c>
      <c r="ER19" s="47">
        <f t="shared" si="120"/>
        <v>9</v>
      </c>
      <c r="ES19" s="67">
        <f t="shared" si="121"/>
        <v>23.997</v>
      </c>
      <c r="ET19" s="68">
        <f t="shared" si="122"/>
        <v>2.6659999999999999</v>
      </c>
      <c r="EU19" s="47">
        <f t="shared" si="123"/>
        <v>0</v>
      </c>
      <c r="EV19" s="47" t="str">
        <f t="shared" si="124"/>
        <v>B-</v>
      </c>
      <c r="EW19" s="48" t="str">
        <f t="shared" si="125"/>
        <v>B-</v>
      </c>
      <c r="EX19" s="69"/>
      <c r="EY19" s="70"/>
      <c r="EZ19" s="71"/>
      <c r="FA19" s="52"/>
    </row>
    <row r="20" spans="1:157" ht="50.1" customHeight="1">
      <c r="A20" s="53">
        <v>33</v>
      </c>
      <c r="B20" s="196" t="s">
        <v>16</v>
      </c>
      <c r="C20" s="152">
        <v>17202092</v>
      </c>
      <c r="D20" s="195" t="s">
        <v>125</v>
      </c>
      <c r="E20" s="194" t="s">
        <v>71</v>
      </c>
      <c r="F20" s="350">
        <v>84</v>
      </c>
      <c r="G20" s="343">
        <f t="shared" si="0"/>
        <v>0</v>
      </c>
      <c r="H20" s="343">
        <f t="shared" si="1"/>
        <v>3.3330000000000002</v>
      </c>
      <c r="I20" s="344">
        <f t="shared" si="2"/>
        <v>3.3330000000000002</v>
      </c>
      <c r="J20" s="343">
        <f t="shared" si="3"/>
        <v>0</v>
      </c>
      <c r="K20" s="343" t="str">
        <f t="shared" si="4"/>
        <v>B+</v>
      </c>
      <c r="L20" s="351" t="str">
        <f t="shared" si="5"/>
        <v>B+</v>
      </c>
      <c r="M20" s="350">
        <v>78</v>
      </c>
      <c r="N20" s="343">
        <f t="shared" si="6"/>
        <v>0</v>
      </c>
      <c r="O20" s="343">
        <f t="shared" si="7"/>
        <v>3</v>
      </c>
      <c r="P20" s="344">
        <f t="shared" si="8"/>
        <v>3</v>
      </c>
      <c r="Q20" s="343">
        <f t="shared" si="9"/>
        <v>0</v>
      </c>
      <c r="R20" s="343" t="str">
        <f t="shared" si="10"/>
        <v>B</v>
      </c>
      <c r="S20" s="351" t="str">
        <f t="shared" si="11"/>
        <v>B</v>
      </c>
      <c r="T20" s="350">
        <v>81</v>
      </c>
      <c r="U20" s="343">
        <f t="shared" si="12"/>
        <v>0</v>
      </c>
      <c r="V20" s="343">
        <f t="shared" si="13"/>
        <v>3.3330000000000002</v>
      </c>
      <c r="W20" s="344">
        <f t="shared" si="14"/>
        <v>3.3330000000000002</v>
      </c>
      <c r="X20" s="343">
        <f t="shared" si="15"/>
        <v>0</v>
      </c>
      <c r="Y20" s="343" t="str">
        <f t="shared" si="16"/>
        <v>B+</v>
      </c>
      <c r="Z20" s="351" t="str">
        <f t="shared" si="17"/>
        <v>B+</v>
      </c>
      <c r="AA20" s="350">
        <v>87</v>
      </c>
      <c r="AB20" s="343">
        <f t="shared" si="18"/>
        <v>0</v>
      </c>
      <c r="AC20" s="343">
        <f t="shared" si="19"/>
        <v>3.6659999999999999</v>
      </c>
      <c r="AD20" s="344">
        <f t="shared" si="20"/>
        <v>3.6659999999999999</v>
      </c>
      <c r="AE20" s="343">
        <f t="shared" si="21"/>
        <v>0</v>
      </c>
      <c r="AF20" s="343" t="str">
        <f t="shared" si="22"/>
        <v>A-</v>
      </c>
      <c r="AG20" s="351" t="str">
        <f t="shared" si="23"/>
        <v>A-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350">
        <v>80</v>
      </c>
      <c r="BK20" s="343">
        <f t="shared" si="48"/>
        <v>0</v>
      </c>
      <c r="BL20" s="343">
        <f t="shared" si="49"/>
        <v>3.3330000000000002</v>
      </c>
      <c r="BM20" s="344">
        <f t="shared" si="50"/>
        <v>3.3330000000000002</v>
      </c>
      <c r="BN20" s="343">
        <f t="shared" si="51"/>
        <v>0</v>
      </c>
      <c r="BO20" s="343" t="str">
        <f t="shared" si="52"/>
        <v>B+</v>
      </c>
      <c r="BP20" s="351" t="str">
        <f t="shared" si="53"/>
        <v>B+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16.664999999999999</v>
      </c>
      <c r="ER20" s="47">
        <f t="shared" si="120"/>
        <v>15</v>
      </c>
      <c r="ES20" s="67">
        <f t="shared" si="121"/>
        <v>49.995000000000005</v>
      </c>
      <c r="ET20" s="68">
        <f t="shared" si="122"/>
        <v>3.3330000000000002</v>
      </c>
      <c r="EU20" s="47">
        <f t="shared" si="123"/>
        <v>0</v>
      </c>
      <c r="EV20" s="47" t="str">
        <f t="shared" si="124"/>
        <v>B+</v>
      </c>
      <c r="EW20" s="48" t="str">
        <f t="shared" si="125"/>
        <v>B+</v>
      </c>
      <c r="EX20" s="69"/>
      <c r="EY20" s="70"/>
      <c r="EZ20" s="71"/>
      <c r="FA20" s="52"/>
    </row>
    <row r="21" spans="1:157" ht="50.1" customHeight="1">
      <c r="A21" s="53">
        <v>34</v>
      </c>
      <c r="B21" s="196" t="s">
        <v>16</v>
      </c>
      <c r="C21" s="152">
        <v>17202094</v>
      </c>
      <c r="D21" s="195" t="s">
        <v>126</v>
      </c>
      <c r="E21" s="194" t="s">
        <v>127</v>
      </c>
      <c r="F21" s="350">
        <v>89</v>
      </c>
      <c r="G21" s="343">
        <f t="shared" si="0"/>
        <v>0</v>
      </c>
      <c r="H21" s="343">
        <f t="shared" si="1"/>
        <v>3.6659999999999999</v>
      </c>
      <c r="I21" s="344">
        <f t="shared" si="2"/>
        <v>3.6659999999999999</v>
      </c>
      <c r="J21" s="343">
        <f t="shared" si="3"/>
        <v>0</v>
      </c>
      <c r="K21" s="343" t="str">
        <f t="shared" si="4"/>
        <v>A-</v>
      </c>
      <c r="L21" s="351" t="str">
        <f t="shared" si="5"/>
        <v>A-</v>
      </c>
      <c r="M21" s="350">
        <v>78</v>
      </c>
      <c r="N21" s="343">
        <f t="shared" si="6"/>
        <v>0</v>
      </c>
      <c r="O21" s="343">
        <f t="shared" si="7"/>
        <v>3</v>
      </c>
      <c r="P21" s="344">
        <f t="shared" si="8"/>
        <v>3</v>
      </c>
      <c r="Q21" s="343">
        <f t="shared" si="9"/>
        <v>0</v>
      </c>
      <c r="R21" s="343" t="str">
        <f t="shared" si="10"/>
        <v>B</v>
      </c>
      <c r="S21" s="351" t="str">
        <f t="shared" si="11"/>
        <v>B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350">
        <v>81</v>
      </c>
      <c r="AB21" s="343">
        <f t="shared" si="18"/>
        <v>0</v>
      </c>
      <c r="AC21" s="343">
        <f t="shared" si="19"/>
        <v>3.3330000000000002</v>
      </c>
      <c r="AD21" s="344">
        <f t="shared" si="20"/>
        <v>3.3330000000000002</v>
      </c>
      <c r="AE21" s="343">
        <f t="shared" si="21"/>
        <v>0</v>
      </c>
      <c r="AF21" s="343" t="str">
        <f t="shared" si="22"/>
        <v>B+</v>
      </c>
      <c r="AG21" s="351" t="str">
        <f t="shared" si="23"/>
        <v>B+</v>
      </c>
      <c r="AH21" s="350">
        <v>85</v>
      </c>
      <c r="AI21" s="343">
        <f t="shared" si="24"/>
        <v>0</v>
      </c>
      <c r="AJ21" s="343">
        <f t="shared" si="25"/>
        <v>3.6659999999999999</v>
      </c>
      <c r="AK21" s="344">
        <f t="shared" si="26"/>
        <v>3.6659999999999999</v>
      </c>
      <c r="AL21" s="343">
        <f t="shared" si="27"/>
        <v>0</v>
      </c>
      <c r="AM21" s="343" t="str">
        <f t="shared" si="28"/>
        <v>A-</v>
      </c>
      <c r="AN21" s="351" t="str">
        <f t="shared" si="29"/>
        <v>A-</v>
      </c>
      <c r="AO21" s="350">
        <v>75</v>
      </c>
      <c r="AP21" s="343">
        <f t="shared" si="30"/>
        <v>0</v>
      </c>
      <c r="AQ21" s="343">
        <f t="shared" si="31"/>
        <v>3</v>
      </c>
      <c r="AR21" s="344">
        <f t="shared" si="32"/>
        <v>3</v>
      </c>
      <c r="AS21" s="343">
        <f t="shared" si="33"/>
        <v>0</v>
      </c>
      <c r="AT21" s="343" t="str">
        <f t="shared" si="34"/>
        <v>B</v>
      </c>
      <c r="AU21" s="351" t="str">
        <f t="shared" si="35"/>
        <v>B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16.664999999999999</v>
      </c>
      <c r="ER21" s="47">
        <f t="shared" si="120"/>
        <v>15</v>
      </c>
      <c r="ES21" s="67">
        <f t="shared" si="121"/>
        <v>49.994999999999997</v>
      </c>
      <c r="ET21" s="68">
        <f t="shared" si="122"/>
        <v>3.3330000000000002</v>
      </c>
      <c r="EU21" s="47">
        <f t="shared" si="123"/>
        <v>0</v>
      </c>
      <c r="EV21" s="47" t="str">
        <f t="shared" si="124"/>
        <v>B+</v>
      </c>
      <c r="EW21" s="48" t="str">
        <f t="shared" si="125"/>
        <v>B+</v>
      </c>
      <c r="EX21" s="69"/>
      <c r="EY21" s="70"/>
      <c r="EZ21" s="71"/>
      <c r="FA21" s="52"/>
    </row>
    <row r="22" spans="1:157" ht="50.1" customHeight="1">
      <c r="A22" s="53">
        <v>35</v>
      </c>
      <c r="B22" s="196" t="s">
        <v>16</v>
      </c>
      <c r="C22" s="152">
        <v>17202095</v>
      </c>
      <c r="D22" s="195" t="s">
        <v>128</v>
      </c>
      <c r="E22" s="194" t="s">
        <v>129</v>
      </c>
      <c r="F22" s="350">
        <v>70</v>
      </c>
      <c r="G22" s="343">
        <f t="shared" si="0"/>
        <v>0</v>
      </c>
      <c r="H22" s="343">
        <f t="shared" si="1"/>
        <v>2.6659999999999999</v>
      </c>
      <c r="I22" s="344">
        <f t="shared" si="2"/>
        <v>2.6659999999999999</v>
      </c>
      <c r="J22" s="343">
        <f t="shared" si="3"/>
        <v>0</v>
      </c>
      <c r="K22" s="343" t="str">
        <f t="shared" si="4"/>
        <v>B-</v>
      </c>
      <c r="L22" s="351" t="str">
        <f t="shared" si="5"/>
        <v>B-</v>
      </c>
      <c r="M22" s="350">
        <v>86</v>
      </c>
      <c r="N22" s="343">
        <f t="shared" si="6"/>
        <v>0</v>
      </c>
      <c r="O22" s="343">
        <f t="shared" si="7"/>
        <v>3.6659999999999999</v>
      </c>
      <c r="P22" s="344">
        <f t="shared" si="8"/>
        <v>3.6659999999999999</v>
      </c>
      <c r="Q22" s="343">
        <f t="shared" si="9"/>
        <v>0</v>
      </c>
      <c r="R22" s="343" t="str">
        <f t="shared" si="10"/>
        <v>A-</v>
      </c>
      <c r="S22" s="351" t="str">
        <f t="shared" si="11"/>
        <v>A-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350">
        <v>80</v>
      </c>
      <c r="AB22" s="343">
        <f t="shared" si="18"/>
        <v>0</v>
      </c>
      <c r="AC22" s="343">
        <f t="shared" si="19"/>
        <v>3.3330000000000002</v>
      </c>
      <c r="AD22" s="344">
        <f t="shared" si="20"/>
        <v>3.3330000000000002</v>
      </c>
      <c r="AE22" s="343">
        <f t="shared" si="21"/>
        <v>0</v>
      </c>
      <c r="AF22" s="343" t="str">
        <f t="shared" si="22"/>
        <v>B+</v>
      </c>
      <c r="AG22" s="351" t="str">
        <f t="shared" si="23"/>
        <v>B+</v>
      </c>
      <c r="AH22" s="350">
        <v>95</v>
      </c>
      <c r="AI22" s="343">
        <f t="shared" si="24"/>
        <v>0</v>
      </c>
      <c r="AJ22" s="343">
        <f t="shared" si="25"/>
        <v>4</v>
      </c>
      <c r="AK22" s="344">
        <f t="shared" si="26"/>
        <v>4</v>
      </c>
      <c r="AL22" s="343">
        <f t="shared" si="27"/>
        <v>0</v>
      </c>
      <c r="AM22" s="343" t="str">
        <f t="shared" si="28"/>
        <v>A</v>
      </c>
      <c r="AN22" s="351" t="str">
        <f t="shared" si="29"/>
        <v>A</v>
      </c>
      <c r="AO22" s="350">
        <v>95</v>
      </c>
      <c r="AP22" s="300">
        <f t="shared" si="30"/>
        <v>0</v>
      </c>
      <c r="AQ22" s="300">
        <f t="shared" si="31"/>
        <v>4</v>
      </c>
      <c r="AR22" s="344">
        <f t="shared" si="32"/>
        <v>4</v>
      </c>
      <c r="AS22" s="343">
        <f t="shared" si="33"/>
        <v>0</v>
      </c>
      <c r="AT22" s="343" t="str">
        <f t="shared" si="34"/>
        <v>A</v>
      </c>
      <c r="AU22" s="351" t="str">
        <f t="shared" si="35"/>
        <v>A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17.664999999999999</v>
      </c>
      <c r="ER22" s="47">
        <f t="shared" si="120"/>
        <v>15</v>
      </c>
      <c r="ES22" s="67">
        <f t="shared" si="121"/>
        <v>52.994999999999997</v>
      </c>
      <c r="ET22" s="68">
        <f t="shared" si="122"/>
        <v>3.5329999999999999</v>
      </c>
      <c r="EU22" s="47">
        <f t="shared" si="123"/>
        <v>0</v>
      </c>
      <c r="EV22" s="47" t="str">
        <f t="shared" si="124"/>
        <v>B+</v>
      </c>
      <c r="EW22" s="48" t="str">
        <f t="shared" si="125"/>
        <v>B+</v>
      </c>
      <c r="EX22" s="69"/>
      <c r="EY22" s="70"/>
      <c r="EZ22" s="71"/>
      <c r="FA22" s="52"/>
    </row>
    <row r="23" spans="1:157" ht="50.1" customHeight="1" thickBot="1">
      <c r="A23" s="53">
        <v>36</v>
      </c>
      <c r="B23" s="196" t="s">
        <v>16</v>
      </c>
      <c r="C23" s="152">
        <v>17202096</v>
      </c>
      <c r="D23" s="195" t="s">
        <v>130</v>
      </c>
      <c r="E23" s="194" t="s">
        <v>43</v>
      </c>
      <c r="F23" s="350">
        <v>85</v>
      </c>
      <c r="G23" s="343">
        <f t="shared" si="0"/>
        <v>0</v>
      </c>
      <c r="H23" s="343">
        <f t="shared" si="1"/>
        <v>3.6659999999999999</v>
      </c>
      <c r="I23" s="344">
        <f t="shared" si="2"/>
        <v>3.6659999999999999</v>
      </c>
      <c r="J23" s="343">
        <f t="shared" si="3"/>
        <v>0</v>
      </c>
      <c r="K23" s="343" t="str">
        <f t="shared" si="4"/>
        <v>A-</v>
      </c>
      <c r="L23" s="351" t="str">
        <f t="shared" si="5"/>
        <v>A-</v>
      </c>
      <c r="M23" s="350">
        <v>35</v>
      </c>
      <c r="N23" s="343">
        <f t="shared" si="6"/>
        <v>0</v>
      </c>
      <c r="O23" s="343">
        <f t="shared" si="7"/>
        <v>0</v>
      </c>
      <c r="P23" s="344">
        <f t="shared" si="8"/>
        <v>0</v>
      </c>
      <c r="Q23" s="343" t="str">
        <f t="shared" si="9"/>
        <v>F</v>
      </c>
      <c r="R23" s="343">
        <f t="shared" si="10"/>
        <v>0</v>
      </c>
      <c r="S23" s="351" t="str">
        <f t="shared" si="11"/>
        <v>F</v>
      </c>
      <c r="T23" s="350">
        <v>85</v>
      </c>
      <c r="U23" s="343">
        <f t="shared" si="12"/>
        <v>0</v>
      </c>
      <c r="V23" s="343">
        <f t="shared" si="13"/>
        <v>3.6659999999999999</v>
      </c>
      <c r="W23" s="344">
        <f t="shared" si="14"/>
        <v>3.6659999999999999</v>
      </c>
      <c r="X23" s="343">
        <f t="shared" si="15"/>
        <v>0</v>
      </c>
      <c r="Y23" s="343" t="str">
        <f t="shared" si="16"/>
        <v>A-</v>
      </c>
      <c r="Z23" s="351" t="str">
        <f t="shared" si="17"/>
        <v>A-</v>
      </c>
      <c r="AA23" s="350">
        <v>83</v>
      </c>
      <c r="AB23" s="343">
        <f t="shared" si="18"/>
        <v>0</v>
      </c>
      <c r="AC23" s="343">
        <f t="shared" si="19"/>
        <v>3.3330000000000002</v>
      </c>
      <c r="AD23" s="344">
        <f t="shared" si="20"/>
        <v>3.3330000000000002</v>
      </c>
      <c r="AE23" s="343">
        <f t="shared" si="21"/>
        <v>0</v>
      </c>
      <c r="AF23" s="343" t="str">
        <f t="shared" si="22"/>
        <v>B+</v>
      </c>
      <c r="AG23" s="351" t="str">
        <f t="shared" si="23"/>
        <v>B+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350">
        <v>87</v>
      </c>
      <c r="BK23" s="343">
        <f t="shared" si="48"/>
        <v>0</v>
      </c>
      <c r="BL23" s="343">
        <f t="shared" si="49"/>
        <v>3.6659999999999999</v>
      </c>
      <c r="BM23" s="344">
        <f t="shared" si="50"/>
        <v>3.6659999999999999</v>
      </c>
      <c r="BN23" s="343">
        <f t="shared" si="51"/>
        <v>0</v>
      </c>
      <c r="BO23" s="343" t="str">
        <f t="shared" si="52"/>
        <v>A-</v>
      </c>
      <c r="BP23" s="351" t="str">
        <f t="shared" si="53"/>
        <v>A-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14.331</v>
      </c>
      <c r="ER23" s="47">
        <f t="shared" si="120"/>
        <v>15</v>
      </c>
      <c r="ES23" s="67">
        <f t="shared" si="121"/>
        <v>42.992999999999995</v>
      </c>
      <c r="ET23" s="68">
        <f t="shared" si="122"/>
        <v>2.8660000000000001</v>
      </c>
      <c r="EU23" s="47">
        <f t="shared" si="123"/>
        <v>0</v>
      </c>
      <c r="EV23" s="47" t="str">
        <f t="shared" si="124"/>
        <v>B-</v>
      </c>
      <c r="EW23" s="48" t="str">
        <f t="shared" si="125"/>
        <v>B-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5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4" zoomScale="35" zoomScaleNormal="50" zoomScaleSheetLayoutView="35" workbookViewId="0">
      <selection activeCell="AR18" sqref="AR18"/>
    </sheetView>
  </sheetViews>
  <sheetFormatPr defaultRowHeight="24.75"/>
  <cols>
    <col min="1" max="1" width="12.7109375" style="2" customWidth="1"/>
    <col min="2" max="2" width="13" style="2" customWidth="1"/>
    <col min="3" max="3" width="39.42578125" style="91" customWidth="1"/>
    <col min="4" max="4" width="78.42578125" style="91" customWidth="1"/>
    <col min="5" max="5" width="25.85546875" style="91" customWidth="1"/>
    <col min="6" max="6" width="8.28515625" style="91" customWidth="1"/>
    <col min="7" max="8" width="5.5703125" style="91" hidden="1" customWidth="1"/>
    <col min="9" max="9" width="8.28515625" style="91" customWidth="1"/>
    <col min="10" max="11" width="5.5703125" style="91" hidden="1" customWidth="1"/>
    <col min="12" max="13" width="8.28515625" style="91" customWidth="1"/>
    <col min="14" max="15" width="5.5703125" style="91" hidden="1" customWidth="1"/>
    <col min="16" max="16" width="8.28515625" style="91" customWidth="1"/>
    <col min="17" max="18" width="5.5703125" style="91" hidden="1" customWidth="1"/>
    <col min="19" max="20" width="8.28515625" style="91" customWidth="1"/>
    <col min="21" max="22" width="5.5703125" style="91" hidden="1" customWidth="1"/>
    <col min="23" max="23" width="8.28515625" style="91" customWidth="1"/>
    <col min="24" max="25" width="5.5703125" style="91" hidden="1" customWidth="1"/>
    <col min="26" max="27" width="8.28515625" style="91" customWidth="1"/>
    <col min="28" max="29" width="5.5703125" style="91" hidden="1" customWidth="1"/>
    <col min="30" max="30" width="8.28515625" style="91" customWidth="1"/>
    <col min="31" max="32" width="5.5703125" style="91" hidden="1" customWidth="1"/>
    <col min="33" max="34" width="8.28515625" style="91" customWidth="1"/>
    <col min="35" max="36" width="5.5703125" style="91" hidden="1" customWidth="1"/>
    <col min="37" max="37" width="8.28515625" style="91" customWidth="1"/>
    <col min="38" max="39" width="5.5703125" style="91" hidden="1" customWidth="1"/>
    <col min="40" max="41" width="8.28515625" style="91" customWidth="1"/>
    <col min="42" max="43" width="5.5703125" style="91" hidden="1" customWidth="1"/>
    <col min="44" max="44" width="8.28515625" style="91" customWidth="1"/>
    <col min="45" max="46" width="5.5703125" style="91" hidden="1" customWidth="1"/>
    <col min="47" max="48" width="8.28515625" style="91" customWidth="1"/>
    <col min="49" max="50" width="5.5703125" style="91" hidden="1" customWidth="1"/>
    <col min="51" max="51" width="8.28515625" style="91" customWidth="1"/>
    <col min="52" max="53" width="5.5703125" style="91" hidden="1" customWidth="1"/>
    <col min="54" max="55" width="8.28515625" style="91" customWidth="1"/>
    <col min="56" max="57" width="5.5703125" style="91" hidden="1" customWidth="1"/>
    <col min="58" max="58" width="8.28515625" style="91" customWidth="1"/>
    <col min="59" max="60" width="5.5703125" style="91" hidden="1" customWidth="1"/>
    <col min="61" max="62" width="8.28515625" style="91" customWidth="1"/>
    <col min="63" max="63" width="5.5703125" style="91" hidden="1" customWidth="1"/>
    <col min="64" max="64" width="0.42578125" style="91" customWidth="1"/>
    <col min="65" max="65" width="8.28515625" style="91" customWidth="1"/>
    <col min="66" max="67" width="5.5703125" style="91" hidden="1" customWidth="1"/>
    <col min="68" max="69" width="8.28515625" style="91" customWidth="1"/>
    <col min="70" max="71" width="5.5703125" style="91" hidden="1" customWidth="1"/>
    <col min="72" max="72" width="8.28515625" style="91" customWidth="1"/>
    <col min="73" max="73" width="5.85546875" style="91" hidden="1" customWidth="1"/>
    <col min="74" max="74" width="5.5703125" style="91" hidden="1" customWidth="1"/>
    <col min="75" max="75" width="8.28515625" style="91" customWidth="1"/>
    <col min="76" max="76" width="8.28515625" style="92" customWidth="1"/>
    <col min="77" max="78" width="5.5703125" style="92" hidden="1" customWidth="1"/>
    <col min="79" max="79" width="8.28515625" style="92" customWidth="1"/>
    <col min="80" max="81" width="5.5703125" style="92" hidden="1" customWidth="1"/>
    <col min="82" max="83" width="8.28515625" style="92" customWidth="1"/>
    <col min="84" max="85" width="5.5703125" style="92" hidden="1" customWidth="1"/>
    <col min="86" max="86" width="8.28515625" style="92" customWidth="1"/>
    <col min="87" max="88" width="5.5703125" style="92" hidden="1" customWidth="1"/>
    <col min="89" max="89" width="8.28515625" style="92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8.42578125" style="92" customWidth="1"/>
    <col min="148" max="149" width="5.5703125" style="92" hidden="1" customWidth="1"/>
    <col min="150" max="150" width="18.42578125" style="92" customWidth="1"/>
    <col min="151" max="152" width="5.5703125" style="92" hidden="1" customWidth="1"/>
    <col min="153" max="153" width="18.42578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1202703</v>
      </c>
      <c r="U2" s="392"/>
      <c r="V2" s="392"/>
      <c r="W2" s="392"/>
      <c r="X2" s="392"/>
      <c r="Y2" s="392"/>
      <c r="Z2" s="393"/>
      <c r="AA2" s="391">
        <v>1202704</v>
      </c>
      <c r="AB2" s="392"/>
      <c r="AC2" s="392"/>
      <c r="AD2" s="392"/>
      <c r="AE2" s="392"/>
      <c r="AF2" s="392"/>
      <c r="AG2" s="393"/>
      <c r="AH2" s="391">
        <v>1202705</v>
      </c>
      <c r="AI2" s="392"/>
      <c r="AJ2" s="392"/>
      <c r="AK2" s="392"/>
      <c r="AL2" s="392"/>
      <c r="AM2" s="392"/>
      <c r="AN2" s="393"/>
      <c r="AO2" s="391">
        <v>1202706</v>
      </c>
      <c r="AP2" s="392"/>
      <c r="AQ2" s="392"/>
      <c r="AR2" s="392"/>
      <c r="AS2" s="392"/>
      <c r="AT2" s="392"/>
      <c r="AU2" s="393"/>
      <c r="AV2" s="391">
        <v>1202751</v>
      </c>
      <c r="AW2" s="392"/>
      <c r="AX2" s="392"/>
      <c r="AY2" s="392"/>
      <c r="AZ2" s="392"/>
      <c r="BA2" s="392"/>
      <c r="BB2" s="393"/>
      <c r="BC2" s="391">
        <v>1202752</v>
      </c>
      <c r="BD2" s="392"/>
      <c r="BE2" s="392"/>
      <c r="BF2" s="392"/>
      <c r="BG2" s="392"/>
      <c r="BH2" s="392"/>
      <c r="BI2" s="393"/>
      <c r="BJ2" s="391">
        <v>1202753</v>
      </c>
      <c r="BK2" s="392"/>
      <c r="BL2" s="392"/>
      <c r="BM2" s="392"/>
      <c r="BN2" s="392"/>
      <c r="BO2" s="392"/>
      <c r="BP2" s="393"/>
      <c r="BQ2" s="391">
        <v>1202754</v>
      </c>
      <c r="BR2" s="392"/>
      <c r="BS2" s="392"/>
      <c r="BT2" s="392"/>
      <c r="BU2" s="392"/>
      <c r="BV2" s="392"/>
      <c r="BW2" s="393"/>
      <c r="BX2" s="391">
        <v>1202755</v>
      </c>
      <c r="BY2" s="392"/>
      <c r="BZ2" s="392"/>
      <c r="CA2" s="392"/>
      <c r="CB2" s="392"/>
      <c r="CC2" s="392"/>
      <c r="CD2" s="393"/>
      <c r="CE2" s="391">
        <v>1202756</v>
      </c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500" t="s">
        <v>5</v>
      </c>
      <c r="ER2" s="501"/>
      <c r="ES2" s="501"/>
      <c r="ET2" s="501"/>
      <c r="EU2" s="501"/>
      <c r="EV2" s="501"/>
      <c r="EW2" s="502"/>
      <c r="EX2" s="400"/>
      <c r="EY2" s="403"/>
      <c r="EZ2" s="384"/>
      <c r="FA2" s="387"/>
    </row>
    <row r="3" spans="1:158" ht="184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392</v>
      </c>
      <c r="U3" s="430"/>
      <c r="V3" s="430"/>
      <c r="W3" s="430"/>
      <c r="X3" s="430"/>
      <c r="Y3" s="430"/>
      <c r="Z3" s="431"/>
      <c r="AA3" s="429" t="s">
        <v>393</v>
      </c>
      <c r="AB3" s="430"/>
      <c r="AC3" s="430"/>
      <c r="AD3" s="430"/>
      <c r="AE3" s="430"/>
      <c r="AF3" s="430"/>
      <c r="AG3" s="431"/>
      <c r="AH3" s="429" t="s">
        <v>394</v>
      </c>
      <c r="AI3" s="430"/>
      <c r="AJ3" s="430"/>
      <c r="AK3" s="430"/>
      <c r="AL3" s="430"/>
      <c r="AM3" s="430"/>
      <c r="AN3" s="431"/>
      <c r="AO3" s="429" t="s">
        <v>395</v>
      </c>
      <c r="AP3" s="430"/>
      <c r="AQ3" s="430"/>
      <c r="AR3" s="430"/>
      <c r="AS3" s="430"/>
      <c r="AT3" s="430"/>
      <c r="AU3" s="431"/>
      <c r="AV3" s="429" t="s">
        <v>396</v>
      </c>
      <c r="AW3" s="430"/>
      <c r="AX3" s="430"/>
      <c r="AY3" s="430"/>
      <c r="AZ3" s="430"/>
      <c r="BA3" s="430"/>
      <c r="BB3" s="431"/>
      <c r="BC3" s="429" t="s">
        <v>397</v>
      </c>
      <c r="BD3" s="430"/>
      <c r="BE3" s="430"/>
      <c r="BF3" s="430"/>
      <c r="BG3" s="430"/>
      <c r="BH3" s="430"/>
      <c r="BI3" s="431"/>
      <c r="BJ3" s="495" t="s">
        <v>399</v>
      </c>
      <c r="BK3" s="496"/>
      <c r="BL3" s="496"/>
      <c r="BM3" s="496"/>
      <c r="BN3" s="496"/>
      <c r="BO3" s="496"/>
      <c r="BP3" s="497"/>
      <c r="BQ3" s="429" t="s">
        <v>398</v>
      </c>
      <c r="BR3" s="430"/>
      <c r="BS3" s="430"/>
      <c r="BT3" s="430"/>
      <c r="BU3" s="430"/>
      <c r="BV3" s="430"/>
      <c r="BW3" s="431"/>
      <c r="BX3" s="495" t="s">
        <v>400</v>
      </c>
      <c r="BY3" s="496"/>
      <c r="BZ3" s="496"/>
      <c r="CA3" s="496"/>
      <c r="CB3" s="496"/>
      <c r="CC3" s="496"/>
      <c r="CD3" s="497"/>
      <c r="CE3" s="495" t="s">
        <v>401</v>
      </c>
      <c r="CF3" s="496"/>
      <c r="CG3" s="496"/>
      <c r="CH3" s="496"/>
      <c r="CI3" s="496"/>
      <c r="CJ3" s="496"/>
      <c r="CK3" s="497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503"/>
      <c r="ER3" s="504"/>
      <c r="ES3" s="504"/>
      <c r="ET3" s="504"/>
      <c r="EU3" s="504"/>
      <c r="EV3" s="504"/>
      <c r="EW3" s="505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07" t="s">
        <v>7</v>
      </c>
      <c r="G4" s="94"/>
      <c r="H4" s="95"/>
      <c r="I4" s="374" t="s">
        <v>8</v>
      </c>
      <c r="J4" s="9"/>
      <c r="K4" s="10"/>
      <c r="L4" s="376" t="s">
        <v>9</v>
      </c>
      <c r="M4" s="107" t="s">
        <v>7</v>
      </c>
      <c r="N4" s="14"/>
      <c r="O4" s="14"/>
      <c r="P4" s="374" t="s">
        <v>8</v>
      </c>
      <c r="Q4" s="12"/>
      <c r="R4" s="12"/>
      <c r="S4" s="376" t="s">
        <v>9</v>
      </c>
      <c r="T4" s="107" t="s">
        <v>7</v>
      </c>
      <c r="U4" s="14"/>
      <c r="V4" s="14"/>
      <c r="W4" s="374" t="s">
        <v>8</v>
      </c>
      <c r="X4" s="12"/>
      <c r="Y4" s="12"/>
      <c r="Z4" s="376" t="s">
        <v>9</v>
      </c>
      <c r="AA4" s="107" t="s">
        <v>7</v>
      </c>
      <c r="AB4" s="14"/>
      <c r="AC4" s="14"/>
      <c r="AD4" s="374" t="s">
        <v>8</v>
      </c>
      <c r="AE4" s="12"/>
      <c r="AF4" s="12"/>
      <c r="AG4" s="376" t="s">
        <v>9</v>
      </c>
      <c r="AH4" s="107" t="s">
        <v>7</v>
      </c>
      <c r="AI4" s="14"/>
      <c r="AJ4" s="14"/>
      <c r="AK4" s="374" t="s">
        <v>8</v>
      </c>
      <c r="AL4" s="12"/>
      <c r="AM4" s="12"/>
      <c r="AN4" s="376" t="s">
        <v>9</v>
      </c>
      <c r="AO4" s="107" t="s">
        <v>7</v>
      </c>
      <c r="AP4" s="14"/>
      <c r="AQ4" s="14"/>
      <c r="AR4" s="374" t="s">
        <v>8</v>
      </c>
      <c r="AS4" s="12"/>
      <c r="AT4" s="12"/>
      <c r="AU4" s="376" t="s">
        <v>9</v>
      </c>
      <c r="AV4" s="107" t="s">
        <v>7</v>
      </c>
      <c r="AW4" s="14"/>
      <c r="AX4" s="14"/>
      <c r="AY4" s="374" t="s">
        <v>8</v>
      </c>
      <c r="AZ4" s="12"/>
      <c r="BA4" s="12"/>
      <c r="BB4" s="376" t="s">
        <v>9</v>
      </c>
      <c r="BC4" s="107" t="s">
        <v>7</v>
      </c>
      <c r="BD4" s="14"/>
      <c r="BE4" s="14"/>
      <c r="BF4" s="374" t="s">
        <v>8</v>
      </c>
      <c r="BG4" s="12"/>
      <c r="BH4" s="12"/>
      <c r="BI4" s="376" t="s">
        <v>9</v>
      </c>
      <c r="BJ4" s="107" t="s">
        <v>7</v>
      </c>
      <c r="BK4" s="14"/>
      <c r="BL4" s="14"/>
      <c r="BM4" s="374" t="s">
        <v>8</v>
      </c>
      <c r="BN4" s="12"/>
      <c r="BO4" s="12"/>
      <c r="BP4" s="376" t="s">
        <v>9</v>
      </c>
      <c r="BQ4" s="107" t="s">
        <v>7</v>
      </c>
      <c r="BR4" s="14"/>
      <c r="BS4" s="14"/>
      <c r="BT4" s="374" t="s">
        <v>8</v>
      </c>
      <c r="BU4" s="12"/>
      <c r="BV4" s="12"/>
      <c r="BW4" s="376" t="s">
        <v>9</v>
      </c>
      <c r="BX4" s="107" t="s">
        <v>7</v>
      </c>
      <c r="BY4" s="14"/>
      <c r="BZ4" s="14"/>
      <c r="CA4" s="374" t="s">
        <v>8</v>
      </c>
      <c r="CB4" s="12"/>
      <c r="CC4" s="12"/>
      <c r="CD4" s="376" t="s">
        <v>9</v>
      </c>
      <c r="CE4" s="107" t="s">
        <v>7</v>
      </c>
      <c r="CF4" s="14"/>
      <c r="CG4" s="14"/>
      <c r="CH4" s="374" t="s">
        <v>8</v>
      </c>
      <c r="CI4" s="12"/>
      <c r="CJ4" s="12"/>
      <c r="CK4" s="376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98" t="s">
        <v>10</v>
      </c>
      <c r="ER4" s="116"/>
      <c r="ES4" s="116"/>
      <c r="ET4" s="476" t="s">
        <v>11</v>
      </c>
      <c r="EU4" s="116"/>
      <c r="EV4" s="116"/>
      <c r="EW4" s="478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17">
        <v>100</v>
      </c>
      <c r="G5" s="99"/>
      <c r="H5" s="100"/>
      <c r="I5" s="375"/>
      <c r="J5" s="23"/>
      <c r="K5" s="24"/>
      <c r="L5" s="377"/>
      <c r="M5" s="117">
        <v>100</v>
      </c>
      <c r="N5" s="28"/>
      <c r="O5" s="28"/>
      <c r="P5" s="375"/>
      <c r="Q5" s="26"/>
      <c r="R5" s="26"/>
      <c r="S5" s="377"/>
      <c r="T5" s="117">
        <v>100</v>
      </c>
      <c r="U5" s="28"/>
      <c r="V5" s="28"/>
      <c r="W5" s="375"/>
      <c r="X5" s="26"/>
      <c r="Y5" s="26"/>
      <c r="Z5" s="377"/>
      <c r="AA5" s="117">
        <v>100</v>
      </c>
      <c r="AB5" s="28"/>
      <c r="AC5" s="28"/>
      <c r="AD5" s="375"/>
      <c r="AE5" s="26"/>
      <c r="AF5" s="26"/>
      <c r="AG5" s="377"/>
      <c r="AH5" s="117">
        <v>100</v>
      </c>
      <c r="AI5" s="28"/>
      <c r="AJ5" s="28"/>
      <c r="AK5" s="375"/>
      <c r="AL5" s="26"/>
      <c r="AM5" s="26"/>
      <c r="AN5" s="377"/>
      <c r="AO5" s="117">
        <v>100</v>
      </c>
      <c r="AP5" s="28"/>
      <c r="AQ5" s="28"/>
      <c r="AR5" s="375"/>
      <c r="AS5" s="26"/>
      <c r="AT5" s="26"/>
      <c r="AU5" s="377"/>
      <c r="AV5" s="117">
        <v>100</v>
      </c>
      <c r="AW5" s="28"/>
      <c r="AX5" s="28"/>
      <c r="AY5" s="375"/>
      <c r="AZ5" s="26"/>
      <c r="BA5" s="26"/>
      <c r="BB5" s="377"/>
      <c r="BC5" s="117">
        <v>100</v>
      </c>
      <c r="BD5" s="28"/>
      <c r="BE5" s="28"/>
      <c r="BF5" s="375"/>
      <c r="BG5" s="26"/>
      <c r="BH5" s="26"/>
      <c r="BI5" s="377"/>
      <c r="BJ5" s="117">
        <v>100</v>
      </c>
      <c r="BK5" s="28"/>
      <c r="BL5" s="28"/>
      <c r="BM5" s="375"/>
      <c r="BN5" s="26"/>
      <c r="BO5" s="26"/>
      <c r="BP5" s="377"/>
      <c r="BQ5" s="117">
        <v>100</v>
      </c>
      <c r="BR5" s="28"/>
      <c r="BS5" s="28"/>
      <c r="BT5" s="375"/>
      <c r="BU5" s="26"/>
      <c r="BV5" s="26"/>
      <c r="BW5" s="494"/>
      <c r="BX5" s="117">
        <v>100</v>
      </c>
      <c r="BY5" s="28"/>
      <c r="BZ5" s="28"/>
      <c r="CA5" s="375"/>
      <c r="CB5" s="26"/>
      <c r="CC5" s="26"/>
      <c r="CD5" s="377"/>
      <c r="CE5" s="117">
        <v>100</v>
      </c>
      <c r="CF5" s="28"/>
      <c r="CG5" s="28"/>
      <c r="CH5" s="375"/>
      <c r="CI5" s="26"/>
      <c r="CJ5" s="26"/>
      <c r="CK5" s="377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99"/>
      <c r="ER5" s="119"/>
      <c r="ES5" s="119"/>
      <c r="ET5" s="477"/>
      <c r="EU5" s="119"/>
      <c r="EV5" s="119"/>
      <c r="EW5" s="479"/>
      <c r="EX5" s="402"/>
      <c r="EY5" s="405"/>
      <c r="EZ5" s="386"/>
      <c r="FA5" s="389"/>
    </row>
    <row r="6" spans="1:158" ht="50.1" customHeight="1" thickTop="1">
      <c r="A6" s="53">
        <v>37</v>
      </c>
      <c r="B6" s="196" t="s">
        <v>16</v>
      </c>
      <c r="C6" s="152">
        <v>17202097</v>
      </c>
      <c r="D6" s="330" t="s">
        <v>131</v>
      </c>
      <c r="E6" s="194" t="s">
        <v>43</v>
      </c>
      <c r="F6" s="348">
        <v>99</v>
      </c>
      <c r="G6" s="339">
        <f t="shared" ref="G6:G25" si="0">IF(F6=0,0,IF(F6&lt;40,0,IF(F6&lt;50,1,IF(F6&lt;55,1.333,IF(F6&lt;60,1.666,IF(F6&lt;65,2,IF(F6&lt;70,2.333,IF(F6&gt;=70,0))))))))</f>
        <v>0</v>
      </c>
      <c r="H6" s="339">
        <f t="shared" ref="H6:H25" si="1">IF(F6=0,0,IF(F6&lt;70,0,IF(F6&lt;75,2.666,IF(F6&lt;80,3,IF(F6&lt;85,3.333,IF(F6&lt;90,3.666,IF(F6&lt;=100,4)))))))</f>
        <v>4</v>
      </c>
      <c r="I6" s="340">
        <f t="shared" ref="I6:I25" si="2">IF(G6=0,H6,G6)</f>
        <v>4</v>
      </c>
      <c r="J6" s="339">
        <f t="shared" ref="J6:J25" si="3">IF(F6=0,0,IF(F6&lt;40,"F",IF(F6&lt;50,"D",IF(F6&lt;55,"D+",IF(F6&lt;60,"C-",IF(F6&lt;65,"C",IF(F6&lt;70,"C+",IF(F6&gt;=70,0))))))))</f>
        <v>0</v>
      </c>
      <c r="K6" s="339" t="str">
        <f t="shared" ref="K6:K25" si="4">IF(F6=0,0,IF(F6&lt;70,0,IF(F6&lt;75,"B-",IF(F6&lt;80,"B",IF(F6&lt;85,"B+",IF(F6&lt;90,"A-",IF(F6&lt;=100,"A")))))))</f>
        <v>A</v>
      </c>
      <c r="L6" s="349" t="str">
        <f t="shared" ref="L6:L25" si="5">IF(J6=0,K6,J6)</f>
        <v>A</v>
      </c>
      <c r="M6" s="348">
        <v>75</v>
      </c>
      <c r="N6" s="339">
        <f t="shared" ref="N6:N25" si="6">IF(M6=0,0,IF(M6&lt;40,0,IF(M6&lt;50,1,IF(M6&lt;55,1.333,IF(M6&lt;60,1.666,IF(M6&lt;65,2,IF(M6&lt;70,2.333,IF(M6&gt;=70,0))))))))</f>
        <v>0</v>
      </c>
      <c r="O6" s="339">
        <f t="shared" ref="O6:O25" si="7">IF(M6=0,0,IF(M6&lt;70,0,IF(M6&lt;75,2.666,IF(M6&lt;80,3,IF(M6&lt;85,3.333,IF(M6&lt;90,3.666,IF(M6&lt;=100,4)))))))</f>
        <v>3</v>
      </c>
      <c r="P6" s="340">
        <f t="shared" ref="P6:P25" si="8">IF(N6=0,O6,N6)</f>
        <v>3</v>
      </c>
      <c r="Q6" s="339">
        <f t="shared" ref="Q6:Q25" si="9">IF(M6=0,0,IF(M6&lt;40,"F",IF(M6&lt;50,"D",IF(M6&lt;55,"D+",IF(M6&lt;60,"C-",IF(M6&lt;65,"C",IF(M6&lt;70,"C+",IF(M6&gt;=70,0))))))))</f>
        <v>0</v>
      </c>
      <c r="R6" s="339" t="str">
        <f t="shared" ref="R6:R25" si="10">IF(M6=0,0,IF(M6&lt;70,0,IF(M6&lt;75,"B-",IF(M6&lt;80,"B",IF(M6&lt;85,"B+",IF(M6&lt;90,"A-",IF(M6&lt;=100,"A")))))))</f>
        <v>B</v>
      </c>
      <c r="S6" s="349" t="str">
        <f t="shared" ref="S6:S25" si="11">IF(Q6=0,R6,Q6)</f>
        <v>B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7</v>
      </c>
      <c r="ER6" s="44">
        <f t="shared" ref="ER6:ER25" si="120">COUNT(F6,M6,T6,AA6,AH6,AO6,AV6,BC6,BJ6,BQ6,BX6,CE6,CL6,CS6,CZ6,DG6,DN6,DU6,EB6,EI6)*3</f>
        <v>6</v>
      </c>
      <c r="ES6" s="45">
        <f t="shared" ref="ES6:ES25" si="121">I6*3+P6*3+W6*3+AD6*3+AK6*3+AR6*3+AY6*3+BF6*3+BM6*3+BT6*3+CA6*3+CH6*3+CO6*3+CV6*3+DC6*3+DJ6*3+DQ6*3+DX6*3+EE6*3+EL6*3</f>
        <v>21</v>
      </c>
      <c r="ET6" s="46">
        <f t="shared" ref="ET6:ET25" si="122">IF((ES6=0),0,(ROUND((ES6/ER6),3)))</f>
        <v>3.5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B+</v>
      </c>
      <c r="EW6" s="48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53">
        <v>38</v>
      </c>
      <c r="B7" s="196" t="s">
        <v>16</v>
      </c>
      <c r="C7" s="152">
        <v>17202099</v>
      </c>
      <c r="D7" s="330" t="s">
        <v>132</v>
      </c>
      <c r="E7" s="194" t="s">
        <v>43</v>
      </c>
      <c r="F7" s="350">
        <v>94</v>
      </c>
      <c r="G7" s="343">
        <f t="shared" si="0"/>
        <v>0</v>
      </c>
      <c r="H7" s="343">
        <f t="shared" si="1"/>
        <v>4</v>
      </c>
      <c r="I7" s="344">
        <f t="shared" si="2"/>
        <v>4</v>
      </c>
      <c r="J7" s="343">
        <f t="shared" si="3"/>
        <v>0</v>
      </c>
      <c r="K7" s="343" t="str">
        <f t="shared" si="4"/>
        <v>A</v>
      </c>
      <c r="L7" s="351" t="str">
        <f t="shared" si="5"/>
        <v>A</v>
      </c>
      <c r="M7" s="294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350">
        <v>75</v>
      </c>
      <c r="U7" s="343">
        <f t="shared" si="12"/>
        <v>0</v>
      </c>
      <c r="V7" s="343">
        <f t="shared" si="13"/>
        <v>3</v>
      </c>
      <c r="W7" s="344">
        <f t="shared" si="14"/>
        <v>3</v>
      </c>
      <c r="X7" s="343">
        <f t="shared" si="15"/>
        <v>0</v>
      </c>
      <c r="Y7" s="343" t="str">
        <f t="shared" si="16"/>
        <v>B</v>
      </c>
      <c r="Z7" s="351" t="str">
        <f t="shared" si="17"/>
        <v>B</v>
      </c>
      <c r="AA7" s="350">
        <v>70</v>
      </c>
      <c r="AB7" s="343">
        <f t="shared" si="18"/>
        <v>0</v>
      </c>
      <c r="AC7" s="343">
        <f t="shared" si="19"/>
        <v>2.6659999999999999</v>
      </c>
      <c r="AD7" s="344">
        <f t="shared" si="20"/>
        <v>2.6659999999999999</v>
      </c>
      <c r="AE7" s="343">
        <f t="shared" si="21"/>
        <v>0</v>
      </c>
      <c r="AF7" s="343" t="str">
        <f t="shared" si="22"/>
        <v>B-</v>
      </c>
      <c r="AG7" s="351" t="str">
        <f t="shared" si="23"/>
        <v>B-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9.6660000000000004</v>
      </c>
      <c r="ER7" s="47">
        <f t="shared" si="120"/>
        <v>9</v>
      </c>
      <c r="ES7" s="67">
        <f t="shared" si="121"/>
        <v>28.997999999999998</v>
      </c>
      <c r="ET7" s="68">
        <f t="shared" si="122"/>
        <v>3.222</v>
      </c>
      <c r="EU7" s="47">
        <f t="shared" si="123"/>
        <v>0</v>
      </c>
      <c r="EV7" s="47" t="str">
        <f t="shared" si="124"/>
        <v>B</v>
      </c>
      <c r="EW7" s="48" t="str">
        <f t="shared" si="125"/>
        <v>B</v>
      </c>
      <c r="EX7" s="69"/>
      <c r="EY7" s="70"/>
      <c r="EZ7" s="71"/>
      <c r="FA7" s="52"/>
      <c r="FB7" s="72"/>
    </row>
    <row r="8" spans="1:158" ht="50.1" customHeight="1">
      <c r="A8" s="53">
        <v>39</v>
      </c>
      <c r="B8" s="196" t="s">
        <v>16</v>
      </c>
      <c r="C8" s="152">
        <v>17202100</v>
      </c>
      <c r="D8" s="330" t="s">
        <v>133</v>
      </c>
      <c r="E8" s="194" t="s">
        <v>43</v>
      </c>
      <c r="F8" s="350">
        <v>99</v>
      </c>
      <c r="G8" s="343">
        <f t="shared" si="0"/>
        <v>0</v>
      </c>
      <c r="H8" s="343">
        <f t="shared" si="1"/>
        <v>4</v>
      </c>
      <c r="I8" s="344">
        <f t="shared" si="2"/>
        <v>4</v>
      </c>
      <c r="J8" s="343">
        <f t="shared" si="3"/>
        <v>0</v>
      </c>
      <c r="K8" s="343" t="str">
        <f t="shared" si="4"/>
        <v>A</v>
      </c>
      <c r="L8" s="351" t="str">
        <f t="shared" si="5"/>
        <v>A</v>
      </c>
      <c r="M8" s="350">
        <v>89</v>
      </c>
      <c r="N8" s="343">
        <f t="shared" si="6"/>
        <v>0</v>
      </c>
      <c r="O8" s="343">
        <f t="shared" si="7"/>
        <v>3.6659999999999999</v>
      </c>
      <c r="P8" s="344">
        <f t="shared" si="8"/>
        <v>3.6659999999999999</v>
      </c>
      <c r="Q8" s="343">
        <f t="shared" si="9"/>
        <v>0</v>
      </c>
      <c r="R8" s="343" t="str">
        <f t="shared" si="10"/>
        <v>A-</v>
      </c>
      <c r="S8" s="351" t="str">
        <f t="shared" si="11"/>
        <v>A-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350">
        <v>75</v>
      </c>
      <c r="AB8" s="343">
        <f t="shared" si="18"/>
        <v>0</v>
      </c>
      <c r="AC8" s="343">
        <f t="shared" si="19"/>
        <v>3</v>
      </c>
      <c r="AD8" s="344">
        <f t="shared" si="20"/>
        <v>3</v>
      </c>
      <c r="AE8" s="343">
        <f t="shared" si="21"/>
        <v>0</v>
      </c>
      <c r="AF8" s="343" t="str">
        <f t="shared" si="22"/>
        <v>B</v>
      </c>
      <c r="AG8" s="351" t="str">
        <f t="shared" si="23"/>
        <v>B</v>
      </c>
      <c r="AH8" s="350">
        <v>85</v>
      </c>
      <c r="AI8" s="343">
        <f t="shared" si="24"/>
        <v>0</v>
      </c>
      <c r="AJ8" s="343">
        <f t="shared" si="25"/>
        <v>3.6659999999999999</v>
      </c>
      <c r="AK8" s="344">
        <f t="shared" si="26"/>
        <v>3.6659999999999999</v>
      </c>
      <c r="AL8" s="343">
        <f t="shared" si="27"/>
        <v>0</v>
      </c>
      <c r="AM8" s="343" t="str">
        <f t="shared" si="28"/>
        <v>A-</v>
      </c>
      <c r="AN8" s="351" t="str">
        <f t="shared" si="29"/>
        <v>A-</v>
      </c>
      <c r="AO8" s="350">
        <v>90</v>
      </c>
      <c r="AP8" s="343">
        <f t="shared" si="30"/>
        <v>0</v>
      </c>
      <c r="AQ8" s="343">
        <f t="shared" si="31"/>
        <v>4</v>
      </c>
      <c r="AR8" s="344">
        <f t="shared" si="32"/>
        <v>4</v>
      </c>
      <c r="AS8" s="343">
        <f t="shared" si="33"/>
        <v>0</v>
      </c>
      <c r="AT8" s="343" t="str">
        <f t="shared" si="34"/>
        <v>A</v>
      </c>
      <c r="AU8" s="351"/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18.332000000000001</v>
      </c>
      <c r="ER8" s="47">
        <f t="shared" si="120"/>
        <v>15</v>
      </c>
      <c r="ES8" s="67">
        <f t="shared" si="121"/>
        <v>54.995999999999995</v>
      </c>
      <c r="ET8" s="68">
        <f t="shared" si="122"/>
        <v>3.6659999999999999</v>
      </c>
      <c r="EU8" s="47">
        <f t="shared" si="123"/>
        <v>0</v>
      </c>
      <c r="EV8" s="47" t="str">
        <f t="shared" si="124"/>
        <v>A-</v>
      </c>
      <c r="EW8" s="48" t="str">
        <f t="shared" si="125"/>
        <v>A-</v>
      </c>
      <c r="EX8" s="69"/>
      <c r="EY8" s="70"/>
      <c r="EZ8" s="71"/>
      <c r="FA8" s="52"/>
    </row>
    <row r="9" spans="1:158" ht="50.1" customHeight="1">
      <c r="A9" s="53">
        <v>40</v>
      </c>
      <c r="B9" s="196" t="s">
        <v>16</v>
      </c>
      <c r="C9" s="152">
        <v>17202101</v>
      </c>
      <c r="D9" s="330" t="s">
        <v>134</v>
      </c>
      <c r="E9" s="194" t="s">
        <v>43</v>
      </c>
      <c r="F9" s="350">
        <v>97</v>
      </c>
      <c r="G9" s="343">
        <f t="shared" si="0"/>
        <v>0</v>
      </c>
      <c r="H9" s="343">
        <f t="shared" si="1"/>
        <v>4</v>
      </c>
      <c r="I9" s="344">
        <f t="shared" si="2"/>
        <v>4</v>
      </c>
      <c r="J9" s="343">
        <f t="shared" si="3"/>
        <v>0</v>
      </c>
      <c r="K9" s="343" t="str">
        <f t="shared" si="4"/>
        <v>A</v>
      </c>
      <c r="L9" s="351" t="str">
        <f t="shared" si="5"/>
        <v>A</v>
      </c>
      <c r="M9" s="350">
        <v>96</v>
      </c>
      <c r="N9" s="343">
        <f t="shared" si="6"/>
        <v>0</v>
      </c>
      <c r="O9" s="343">
        <f t="shared" si="7"/>
        <v>4</v>
      </c>
      <c r="P9" s="344">
        <f t="shared" si="8"/>
        <v>4</v>
      </c>
      <c r="Q9" s="343">
        <f t="shared" si="9"/>
        <v>0</v>
      </c>
      <c r="R9" s="343" t="str">
        <f t="shared" si="10"/>
        <v>A</v>
      </c>
      <c r="S9" s="351" t="str">
        <f t="shared" si="11"/>
        <v>A</v>
      </c>
      <c r="T9" s="350">
        <v>83</v>
      </c>
      <c r="U9" s="343">
        <f t="shared" si="12"/>
        <v>0</v>
      </c>
      <c r="V9" s="343">
        <f t="shared" si="13"/>
        <v>3.3330000000000002</v>
      </c>
      <c r="W9" s="344">
        <f t="shared" si="14"/>
        <v>3.3330000000000002</v>
      </c>
      <c r="X9" s="343">
        <f t="shared" si="15"/>
        <v>0</v>
      </c>
      <c r="Y9" s="343" t="str">
        <f t="shared" si="16"/>
        <v>B+</v>
      </c>
      <c r="Z9" s="351" t="str">
        <f t="shared" si="17"/>
        <v>B+</v>
      </c>
      <c r="AA9" s="350">
        <v>85</v>
      </c>
      <c r="AB9" s="343">
        <f t="shared" si="18"/>
        <v>0</v>
      </c>
      <c r="AC9" s="343">
        <f t="shared" si="19"/>
        <v>3.6659999999999999</v>
      </c>
      <c r="AD9" s="344">
        <f t="shared" si="20"/>
        <v>3.6659999999999999</v>
      </c>
      <c r="AE9" s="343">
        <f t="shared" si="21"/>
        <v>0</v>
      </c>
      <c r="AF9" s="343" t="str">
        <f t="shared" si="22"/>
        <v>A-</v>
      </c>
      <c r="AG9" s="351" t="str">
        <f t="shared" si="23"/>
        <v>A-</v>
      </c>
      <c r="AH9" s="350">
        <v>85</v>
      </c>
      <c r="AI9" s="343">
        <f t="shared" si="24"/>
        <v>0</v>
      </c>
      <c r="AJ9" s="343">
        <f t="shared" si="25"/>
        <v>3.6659999999999999</v>
      </c>
      <c r="AK9" s="344">
        <f t="shared" si="26"/>
        <v>3.6659999999999999</v>
      </c>
      <c r="AL9" s="343">
        <f t="shared" si="27"/>
        <v>0</v>
      </c>
      <c r="AM9" s="343" t="str">
        <f t="shared" si="28"/>
        <v>A-</v>
      </c>
      <c r="AN9" s="351" t="str">
        <f t="shared" si="29"/>
        <v>A-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350">
        <v>83</v>
      </c>
      <c r="BR9" s="343">
        <f t="shared" si="54"/>
        <v>0</v>
      </c>
      <c r="BS9" s="343">
        <f t="shared" si="55"/>
        <v>3.3330000000000002</v>
      </c>
      <c r="BT9" s="344">
        <f t="shared" si="56"/>
        <v>3.3330000000000002</v>
      </c>
      <c r="BU9" s="343">
        <f t="shared" si="57"/>
        <v>0</v>
      </c>
      <c r="BV9" s="343" t="str">
        <f t="shared" si="58"/>
        <v>B+</v>
      </c>
      <c r="BW9" s="351" t="str">
        <f t="shared" si="59"/>
        <v>B+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21.997999999999998</v>
      </c>
      <c r="ER9" s="47">
        <f t="shared" si="120"/>
        <v>18</v>
      </c>
      <c r="ES9" s="67">
        <f t="shared" si="121"/>
        <v>65.994</v>
      </c>
      <c r="ET9" s="68">
        <f t="shared" si="122"/>
        <v>3.6659999999999999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customHeight="1">
      <c r="A10" s="53">
        <v>41</v>
      </c>
      <c r="B10" s="196" t="s">
        <v>16</v>
      </c>
      <c r="C10" s="152">
        <v>17202102</v>
      </c>
      <c r="D10" s="330" t="s">
        <v>135</v>
      </c>
      <c r="E10" s="194" t="s">
        <v>43</v>
      </c>
      <c r="F10" s="350">
        <v>95</v>
      </c>
      <c r="G10" s="343">
        <f t="shared" si="0"/>
        <v>0</v>
      </c>
      <c r="H10" s="343">
        <f t="shared" si="1"/>
        <v>4</v>
      </c>
      <c r="I10" s="344">
        <f t="shared" si="2"/>
        <v>4</v>
      </c>
      <c r="J10" s="343">
        <f t="shared" si="3"/>
        <v>0</v>
      </c>
      <c r="K10" s="343" t="str">
        <f t="shared" si="4"/>
        <v>A</v>
      </c>
      <c r="L10" s="351" t="str">
        <f t="shared" si="5"/>
        <v>A</v>
      </c>
      <c r="M10" s="350">
        <v>86</v>
      </c>
      <c r="N10" s="343">
        <f t="shared" si="6"/>
        <v>0</v>
      </c>
      <c r="O10" s="343">
        <f t="shared" si="7"/>
        <v>3.6659999999999999</v>
      </c>
      <c r="P10" s="344">
        <f t="shared" si="8"/>
        <v>3.6659999999999999</v>
      </c>
      <c r="Q10" s="343">
        <f t="shared" si="9"/>
        <v>0</v>
      </c>
      <c r="R10" s="343" t="str">
        <f t="shared" si="10"/>
        <v>A-</v>
      </c>
      <c r="S10" s="351" t="str">
        <f t="shared" si="11"/>
        <v>A-</v>
      </c>
      <c r="T10" s="350">
        <v>81</v>
      </c>
      <c r="U10" s="343">
        <f t="shared" si="12"/>
        <v>0</v>
      </c>
      <c r="V10" s="343">
        <f t="shared" si="13"/>
        <v>3.3330000000000002</v>
      </c>
      <c r="W10" s="344">
        <f t="shared" si="14"/>
        <v>3.3330000000000002</v>
      </c>
      <c r="X10" s="343">
        <f t="shared" si="15"/>
        <v>0</v>
      </c>
      <c r="Y10" s="343" t="str">
        <f t="shared" si="16"/>
        <v>B+</v>
      </c>
      <c r="Z10" s="351" t="str">
        <f t="shared" si="17"/>
        <v>B+</v>
      </c>
      <c r="AA10" s="350">
        <v>70</v>
      </c>
      <c r="AB10" s="343">
        <f t="shared" si="18"/>
        <v>0</v>
      </c>
      <c r="AC10" s="343">
        <f t="shared" si="19"/>
        <v>2.6659999999999999</v>
      </c>
      <c r="AD10" s="344">
        <f t="shared" si="20"/>
        <v>2.6659999999999999</v>
      </c>
      <c r="AE10" s="343">
        <f t="shared" si="21"/>
        <v>0</v>
      </c>
      <c r="AF10" s="343" t="str">
        <f t="shared" si="22"/>
        <v>B-</v>
      </c>
      <c r="AG10" s="351" t="str">
        <f t="shared" si="23"/>
        <v>B-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350">
        <v>80</v>
      </c>
      <c r="BR10" s="343">
        <f t="shared" si="54"/>
        <v>0</v>
      </c>
      <c r="BS10" s="343">
        <f t="shared" si="55"/>
        <v>3.3330000000000002</v>
      </c>
      <c r="BT10" s="344">
        <f t="shared" si="56"/>
        <v>3.3330000000000002</v>
      </c>
      <c r="BU10" s="343">
        <f t="shared" si="57"/>
        <v>0</v>
      </c>
      <c r="BV10" s="343" t="str">
        <f t="shared" si="58"/>
        <v>B+</v>
      </c>
      <c r="BW10" s="351" t="str">
        <f t="shared" si="59"/>
        <v>B+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16.998000000000001</v>
      </c>
      <c r="ER10" s="47">
        <f t="shared" si="120"/>
        <v>15</v>
      </c>
      <c r="ES10" s="67">
        <f t="shared" si="121"/>
        <v>50.994</v>
      </c>
      <c r="ET10" s="68">
        <f t="shared" si="122"/>
        <v>3.4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53">
        <v>42</v>
      </c>
      <c r="B11" s="196" t="s">
        <v>16</v>
      </c>
      <c r="C11" s="152">
        <v>17202103</v>
      </c>
      <c r="D11" s="330" t="s">
        <v>136</v>
      </c>
      <c r="E11" s="194" t="s">
        <v>43</v>
      </c>
      <c r="F11" s="350" t="s">
        <v>446</v>
      </c>
      <c r="G11" s="343">
        <f t="shared" si="0"/>
        <v>0</v>
      </c>
      <c r="H11" s="343" t="b">
        <f t="shared" si="1"/>
        <v>0</v>
      </c>
      <c r="I11" s="344" t="b">
        <f t="shared" si="2"/>
        <v>0</v>
      </c>
      <c r="J11" s="343">
        <f t="shared" si="3"/>
        <v>0</v>
      </c>
      <c r="K11" s="343" t="b">
        <f t="shared" si="4"/>
        <v>0</v>
      </c>
      <c r="L11" s="351" t="b">
        <f t="shared" si="5"/>
        <v>0</v>
      </c>
      <c r="M11" s="350">
        <v>60</v>
      </c>
      <c r="N11" s="343">
        <f t="shared" si="6"/>
        <v>2</v>
      </c>
      <c r="O11" s="343">
        <f t="shared" si="7"/>
        <v>0</v>
      </c>
      <c r="P11" s="344">
        <f t="shared" si="8"/>
        <v>2</v>
      </c>
      <c r="Q11" s="343" t="str">
        <f t="shared" si="9"/>
        <v>C</v>
      </c>
      <c r="R11" s="343">
        <f t="shared" si="10"/>
        <v>0</v>
      </c>
      <c r="S11" s="351" t="str">
        <f t="shared" si="11"/>
        <v>C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350">
        <v>83</v>
      </c>
      <c r="AI11" s="343">
        <f t="shared" si="24"/>
        <v>0</v>
      </c>
      <c r="AJ11" s="343">
        <f t="shared" si="25"/>
        <v>3.3330000000000002</v>
      </c>
      <c r="AK11" s="344">
        <f t="shared" si="26"/>
        <v>3.3330000000000002</v>
      </c>
      <c r="AL11" s="343">
        <f t="shared" si="27"/>
        <v>0</v>
      </c>
      <c r="AM11" s="343" t="str">
        <f t="shared" si="28"/>
        <v>B+</v>
      </c>
      <c r="AN11" s="351" t="str">
        <f t="shared" si="29"/>
        <v>B+</v>
      </c>
      <c r="AO11" s="350">
        <v>68</v>
      </c>
      <c r="AP11" s="343">
        <f t="shared" si="30"/>
        <v>2.3330000000000002</v>
      </c>
      <c r="AQ11" s="343">
        <f t="shared" si="31"/>
        <v>0</v>
      </c>
      <c r="AR11" s="344">
        <f t="shared" si="32"/>
        <v>2.3330000000000002</v>
      </c>
      <c r="AS11" s="343" t="str">
        <f t="shared" si="33"/>
        <v>C+</v>
      </c>
      <c r="AT11" s="343">
        <f t="shared" si="34"/>
        <v>0</v>
      </c>
      <c r="AU11" s="351" t="str">
        <f t="shared" si="35"/>
        <v>C+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310">
        <v>69</v>
      </c>
      <c r="CF11" s="311">
        <f t="shared" si="66"/>
        <v>2.3330000000000002</v>
      </c>
      <c r="CG11" s="311">
        <f t="shared" si="67"/>
        <v>0</v>
      </c>
      <c r="CH11" s="312">
        <f t="shared" si="68"/>
        <v>2.3330000000000002</v>
      </c>
      <c r="CI11" s="311" t="str">
        <f t="shared" si="69"/>
        <v>C+</v>
      </c>
      <c r="CJ11" s="311">
        <f t="shared" si="70"/>
        <v>0</v>
      </c>
      <c r="CK11" s="313" t="str">
        <f t="shared" si="71"/>
        <v>C+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9.9990000000000006</v>
      </c>
      <c r="ER11" s="47">
        <f t="shared" si="120"/>
        <v>12</v>
      </c>
      <c r="ES11" s="67">
        <f t="shared" si="121"/>
        <v>29.997</v>
      </c>
      <c r="ET11" s="68">
        <f t="shared" si="122"/>
        <v>2.5</v>
      </c>
      <c r="EU11" s="47">
        <f t="shared" si="123"/>
        <v>0</v>
      </c>
      <c r="EV11" s="47" t="str">
        <f t="shared" si="124"/>
        <v>C+</v>
      </c>
      <c r="EW11" s="48" t="str">
        <f t="shared" si="125"/>
        <v>C+</v>
      </c>
      <c r="EX11" s="69"/>
      <c r="EY11" s="70"/>
      <c r="EZ11" s="71"/>
      <c r="FA11" s="52"/>
    </row>
    <row r="12" spans="1:158" ht="50.1" customHeight="1">
      <c r="A12" s="53">
        <v>43</v>
      </c>
      <c r="B12" s="199" t="s">
        <v>137</v>
      </c>
      <c r="C12" s="200">
        <v>15102046</v>
      </c>
      <c r="D12" s="331" t="s">
        <v>138</v>
      </c>
      <c r="E12" s="201" t="s">
        <v>21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350">
        <v>90</v>
      </c>
      <c r="AI12" s="343">
        <f t="shared" si="24"/>
        <v>0</v>
      </c>
      <c r="AJ12" s="343">
        <f t="shared" si="25"/>
        <v>4</v>
      </c>
      <c r="AK12" s="344">
        <f t="shared" si="26"/>
        <v>4</v>
      </c>
      <c r="AL12" s="343">
        <f t="shared" si="27"/>
        <v>0</v>
      </c>
      <c r="AM12" s="343" t="str">
        <f t="shared" si="28"/>
        <v>A</v>
      </c>
      <c r="AN12" s="351" t="str">
        <f t="shared" si="29"/>
        <v>A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4</v>
      </c>
      <c r="ER12" s="47">
        <f t="shared" si="120"/>
        <v>3</v>
      </c>
      <c r="ES12" s="67">
        <f t="shared" si="121"/>
        <v>12</v>
      </c>
      <c r="ET12" s="68">
        <f t="shared" si="122"/>
        <v>4</v>
      </c>
      <c r="EU12" s="47">
        <f t="shared" si="123"/>
        <v>0</v>
      </c>
      <c r="EV12" s="47" t="str">
        <f t="shared" si="124"/>
        <v>A</v>
      </c>
      <c r="EW12" s="48" t="str">
        <f t="shared" si="125"/>
        <v>A</v>
      </c>
      <c r="EX12" s="69"/>
      <c r="EY12" s="70"/>
      <c r="EZ12" s="71"/>
      <c r="FA12" s="52"/>
    </row>
    <row r="13" spans="1:158" ht="50.1" customHeight="1">
      <c r="A13" s="53">
        <v>44</v>
      </c>
      <c r="B13" s="145" t="s">
        <v>47</v>
      </c>
      <c r="C13" s="146">
        <v>15202049</v>
      </c>
      <c r="D13" s="332" t="s">
        <v>139</v>
      </c>
      <c r="E13" s="202" t="s">
        <v>140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350">
        <v>61</v>
      </c>
      <c r="CF13" s="343">
        <f t="shared" si="66"/>
        <v>2</v>
      </c>
      <c r="CG13" s="343">
        <f t="shared" si="67"/>
        <v>0</v>
      </c>
      <c r="CH13" s="344">
        <f t="shared" si="68"/>
        <v>2</v>
      </c>
      <c r="CI13" s="343" t="str">
        <f t="shared" si="69"/>
        <v>C</v>
      </c>
      <c r="CJ13" s="343">
        <f t="shared" si="70"/>
        <v>0</v>
      </c>
      <c r="CK13" s="351" t="str">
        <f t="shared" si="71"/>
        <v>C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2</v>
      </c>
      <c r="ER13" s="47">
        <f t="shared" si="120"/>
        <v>3</v>
      </c>
      <c r="ES13" s="67">
        <f t="shared" si="121"/>
        <v>6</v>
      </c>
      <c r="ET13" s="68">
        <f t="shared" si="122"/>
        <v>2</v>
      </c>
      <c r="EU13" s="47" t="str">
        <f t="shared" si="123"/>
        <v>C</v>
      </c>
      <c r="EV13" s="47">
        <f t="shared" si="124"/>
        <v>0</v>
      </c>
      <c r="EW13" s="48" t="str">
        <f t="shared" si="125"/>
        <v>C</v>
      </c>
      <c r="EX13" s="69"/>
      <c r="EY13" s="70"/>
      <c r="EZ13" s="71"/>
      <c r="FA13" s="52"/>
    </row>
    <row r="14" spans="1:158" ht="50.1" customHeight="1">
      <c r="A14" s="53">
        <v>45</v>
      </c>
      <c r="B14" s="145" t="s">
        <v>47</v>
      </c>
      <c r="C14" s="146">
        <v>15202071</v>
      </c>
      <c r="D14" s="332" t="s">
        <v>141</v>
      </c>
      <c r="E14" s="202" t="s">
        <v>142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350">
        <v>60</v>
      </c>
      <c r="U14" s="343">
        <f t="shared" si="12"/>
        <v>2</v>
      </c>
      <c r="V14" s="343">
        <f t="shared" si="13"/>
        <v>0</v>
      </c>
      <c r="W14" s="344">
        <f t="shared" si="14"/>
        <v>2</v>
      </c>
      <c r="X14" s="343" t="str">
        <f t="shared" si="15"/>
        <v>C</v>
      </c>
      <c r="Y14" s="343">
        <f t="shared" si="16"/>
        <v>0</v>
      </c>
      <c r="Z14" s="351" t="str">
        <f t="shared" si="17"/>
        <v>C</v>
      </c>
      <c r="AA14" s="350">
        <v>66</v>
      </c>
      <c r="AB14" s="343">
        <f t="shared" si="18"/>
        <v>2.3330000000000002</v>
      </c>
      <c r="AC14" s="343">
        <f t="shared" si="19"/>
        <v>0</v>
      </c>
      <c r="AD14" s="344">
        <f t="shared" si="20"/>
        <v>2.3330000000000002</v>
      </c>
      <c r="AE14" s="343" t="str">
        <f t="shared" si="21"/>
        <v>C+</v>
      </c>
      <c r="AF14" s="343">
        <f t="shared" si="22"/>
        <v>0</v>
      </c>
      <c r="AG14" s="351" t="str">
        <f t="shared" si="23"/>
        <v>C+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350">
        <v>86</v>
      </c>
      <c r="CF14" s="343">
        <f t="shared" si="66"/>
        <v>0</v>
      </c>
      <c r="CG14" s="343">
        <f t="shared" si="67"/>
        <v>3.6659999999999999</v>
      </c>
      <c r="CH14" s="344">
        <f t="shared" si="68"/>
        <v>3.6659999999999999</v>
      </c>
      <c r="CI14" s="343">
        <f t="shared" si="69"/>
        <v>0</v>
      </c>
      <c r="CJ14" s="343" t="str">
        <f t="shared" si="70"/>
        <v>A-</v>
      </c>
      <c r="CK14" s="351" t="str">
        <f t="shared" si="71"/>
        <v>A-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7.9990000000000006</v>
      </c>
      <c r="ER14" s="47">
        <f t="shared" si="120"/>
        <v>9</v>
      </c>
      <c r="ES14" s="67">
        <f t="shared" si="121"/>
        <v>23.997</v>
      </c>
      <c r="ET14" s="68">
        <f t="shared" si="122"/>
        <v>2.6659999999999999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53">
        <v>46</v>
      </c>
      <c r="B15" s="145" t="s">
        <v>47</v>
      </c>
      <c r="C15" s="146">
        <v>15202091</v>
      </c>
      <c r="D15" s="332" t="s">
        <v>143</v>
      </c>
      <c r="E15" s="202" t="s">
        <v>40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10">
        <v>87</v>
      </c>
      <c r="AI15" s="311">
        <f t="shared" si="24"/>
        <v>0</v>
      </c>
      <c r="AJ15" s="311">
        <f t="shared" si="25"/>
        <v>3.6659999999999999</v>
      </c>
      <c r="AK15" s="312">
        <f t="shared" si="26"/>
        <v>3.6659999999999999</v>
      </c>
      <c r="AL15" s="311">
        <f t="shared" si="27"/>
        <v>0</v>
      </c>
      <c r="AM15" s="311" t="str">
        <f t="shared" si="28"/>
        <v>A-</v>
      </c>
      <c r="AN15" s="313" t="str">
        <f t="shared" si="29"/>
        <v>A-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350">
        <v>88</v>
      </c>
      <c r="AW15" s="343">
        <f t="shared" si="36"/>
        <v>0</v>
      </c>
      <c r="AX15" s="343">
        <f t="shared" si="37"/>
        <v>3.6659999999999999</v>
      </c>
      <c r="AY15" s="344">
        <f t="shared" si="38"/>
        <v>3.6659999999999999</v>
      </c>
      <c r="AZ15" s="343">
        <f t="shared" si="39"/>
        <v>0</v>
      </c>
      <c r="BA15" s="343" t="str">
        <f t="shared" si="40"/>
        <v>A-</v>
      </c>
      <c r="BB15" s="351" t="str">
        <f t="shared" si="41"/>
        <v>A-</v>
      </c>
      <c r="BC15" s="350">
        <v>91</v>
      </c>
      <c r="BD15" s="343">
        <f t="shared" si="42"/>
        <v>0</v>
      </c>
      <c r="BE15" s="343">
        <f t="shared" si="43"/>
        <v>4</v>
      </c>
      <c r="BF15" s="344">
        <f t="shared" si="44"/>
        <v>4</v>
      </c>
      <c r="BG15" s="343">
        <f t="shared" si="45"/>
        <v>0</v>
      </c>
      <c r="BH15" s="343" t="str">
        <f t="shared" si="46"/>
        <v>A</v>
      </c>
      <c r="BI15" s="351" t="str">
        <f t="shared" si="47"/>
        <v>A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350">
        <v>70</v>
      </c>
      <c r="BY15" s="343">
        <f t="shared" si="60"/>
        <v>0</v>
      </c>
      <c r="BZ15" s="343">
        <f t="shared" si="61"/>
        <v>2.6659999999999999</v>
      </c>
      <c r="CA15" s="344">
        <f t="shared" si="62"/>
        <v>2.6659999999999999</v>
      </c>
      <c r="CB15" s="343">
        <f t="shared" si="63"/>
        <v>0</v>
      </c>
      <c r="CC15" s="343" t="str">
        <f t="shared" si="64"/>
        <v>B-</v>
      </c>
      <c r="CD15" s="351" t="str">
        <f t="shared" si="65"/>
        <v>B-</v>
      </c>
      <c r="CE15" s="350">
        <v>71</v>
      </c>
      <c r="CF15" s="343">
        <f t="shared" si="66"/>
        <v>0</v>
      </c>
      <c r="CG15" s="343">
        <f t="shared" si="67"/>
        <v>2.6659999999999999</v>
      </c>
      <c r="CH15" s="344">
        <f t="shared" si="68"/>
        <v>2.6659999999999999</v>
      </c>
      <c r="CI15" s="343">
        <f t="shared" si="69"/>
        <v>0</v>
      </c>
      <c r="CJ15" s="343" t="str">
        <f t="shared" si="70"/>
        <v>B-</v>
      </c>
      <c r="CK15" s="351" t="str">
        <f t="shared" si="71"/>
        <v>B-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16.664000000000001</v>
      </c>
      <c r="ER15" s="47">
        <f t="shared" si="120"/>
        <v>15</v>
      </c>
      <c r="ES15" s="67">
        <f t="shared" si="121"/>
        <v>49.99199999999999</v>
      </c>
      <c r="ET15" s="68">
        <f t="shared" si="122"/>
        <v>3.3330000000000002</v>
      </c>
      <c r="EU15" s="47">
        <f t="shared" si="123"/>
        <v>0</v>
      </c>
      <c r="EV15" s="47" t="str">
        <f t="shared" si="124"/>
        <v>B+</v>
      </c>
      <c r="EW15" s="48" t="str">
        <f t="shared" si="125"/>
        <v>B+</v>
      </c>
      <c r="EX15" s="69"/>
      <c r="EY15" s="70"/>
      <c r="EZ15" s="71"/>
      <c r="FA15" s="52"/>
    </row>
    <row r="16" spans="1:158" ht="50.1" customHeight="1">
      <c r="A16" s="53">
        <v>47</v>
      </c>
      <c r="B16" s="145" t="s">
        <v>144</v>
      </c>
      <c r="C16" s="146">
        <v>16102052</v>
      </c>
      <c r="D16" s="332" t="s">
        <v>145</v>
      </c>
      <c r="E16" s="203" t="s">
        <v>14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350">
        <v>86</v>
      </c>
      <c r="CF16" s="343">
        <f t="shared" si="66"/>
        <v>0</v>
      </c>
      <c r="CG16" s="343">
        <f t="shared" si="67"/>
        <v>3.6659999999999999</v>
      </c>
      <c r="CH16" s="344">
        <f t="shared" si="68"/>
        <v>3.6659999999999999</v>
      </c>
      <c r="CI16" s="343">
        <f t="shared" si="69"/>
        <v>0</v>
      </c>
      <c r="CJ16" s="343" t="str">
        <f t="shared" si="70"/>
        <v>A-</v>
      </c>
      <c r="CK16" s="351" t="str">
        <f t="shared" si="71"/>
        <v>A-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3.6659999999999999</v>
      </c>
      <c r="ER16" s="47">
        <f t="shared" si="120"/>
        <v>3</v>
      </c>
      <c r="ES16" s="67">
        <f t="shared" si="121"/>
        <v>10.997999999999999</v>
      </c>
      <c r="ET16" s="68">
        <f t="shared" si="122"/>
        <v>3.6659999999999999</v>
      </c>
      <c r="EU16" s="47">
        <f t="shared" si="123"/>
        <v>0</v>
      </c>
      <c r="EV16" s="47" t="str">
        <f t="shared" si="124"/>
        <v>A-</v>
      </c>
      <c r="EW16" s="48" t="str">
        <f t="shared" si="125"/>
        <v>A-</v>
      </c>
      <c r="EX16" s="69"/>
      <c r="EY16" s="70"/>
      <c r="EZ16" s="71"/>
      <c r="FA16" s="52"/>
    </row>
    <row r="17" spans="1:157" ht="50.1" customHeight="1">
      <c r="A17" s="53">
        <v>48</v>
      </c>
      <c r="B17" s="145" t="s">
        <v>50</v>
      </c>
      <c r="C17" s="146">
        <v>16202027</v>
      </c>
      <c r="D17" s="332" t="s">
        <v>146</v>
      </c>
      <c r="E17" s="203" t="s">
        <v>140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350">
        <v>85</v>
      </c>
      <c r="AB17" s="343">
        <f t="shared" si="18"/>
        <v>0</v>
      </c>
      <c r="AC17" s="343">
        <f t="shared" si="19"/>
        <v>3.6659999999999999</v>
      </c>
      <c r="AD17" s="344">
        <f t="shared" si="20"/>
        <v>3.6659999999999999</v>
      </c>
      <c r="AE17" s="343">
        <f t="shared" si="21"/>
        <v>0</v>
      </c>
      <c r="AF17" s="343" t="str">
        <f t="shared" si="22"/>
        <v>A-</v>
      </c>
      <c r="AG17" s="351" t="str">
        <f t="shared" si="23"/>
        <v>A-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310">
        <v>68</v>
      </c>
      <c r="BR17" s="311">
        <f t="shared" si="54"/>
        <v>2.3330000000000002</v>
      </c>
      <c r="BS17" s="311">
        <f t="shared" si="55"/>
        <v>0</v>
      </c>
      <c r="BT17" s="312">
        <f t="shared" si="56"/>
        <v>2.3330000000000002</v>
      </c>
      <c r="BU17" s="311" t="str">
        <f t="shared" si="57"/>
        <v>C+</v>
      </c>
      <c r="BV17" s="311">
        <f t="shared" si="58"/>
        <v>0</v>
      </c>
      <c r="BW17" s="313" t="str">
        <f t="shared" si="59"/>
        <v>C+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5.9990000000000006</v>
      </c>
      <c r="ER17" s="47">
        <f t="shared" si="120"/>
        <v>6</v>
      </c>
      <c r="ES17" s="67">
        <f t="shared" si="121"/>
        <v>17.997</v>
      </c>
      <c r="ET17" s="68">
        <f t="shared" si="122"/>
        <v>3</v>
      </c>
      <c r="EU17" s="47">
        <f t="shared" si="123"/>
        <v>0</v>
      </c>
      <c r="EV17" s="47" t="str">
        <f t="shared" si="124"/>
        <v>B</v>
      </c>
      <c r="EW17" s="48" t="str">
        <f t="shared" si="125"/>
        <v>B</v>
      </c>
      <c r="EX17" s="69"/>
      <c r="EY17" s="70"/>
      <c r="EZ17" s="71"/>
      <c r="FA17" s="52"/>
    </row>
    <row r="18" spans="1:157" ht="50.1" customHeight="1">
      <c r="A18" s="53">
        <v>49</v>
      </c>
      <c r="B18" s="145" t="s">
        <v>50</v>
      </c>
      <c r="C18" s="146">
        <v>16202030</v>
      </c>
      <c r="D18" s="332" t="s">
        <v>147</v>
      </c>
      <c r="E18" s="203" t="s">
        <v>14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350">
        <v>77</v>
      </c>
      <c r="U18" s="343">
        <f t="shared" si="12"/>
        <v>0</v>
      </c>
      <c r="V18" s="343">
        <f t="shared" si="13"/>
        <v>3</v>
      </c>
      <c r="W18" s="344">
        <f t="shared" si="14"/>
        <v>3</v>
      </c>
      <c r="X18" s="343">
        <f t="shared" si="15"/>
        <v>0</v>
      </c>
      <c r="Y18" s="343" t="str">
        <f t="shared" si="16"/>
        <v>B</v>
      </c>
      <c r="Z18" s="351" t="str">
        <f t="shared" si="17"/>
        <v>B</v>
      </c>
      <c r="AA18" s="350">
        <v>81</v>
      </c>
      <c r="AB18" s="343">
        <f t="shared" si="18"/>
        <v>0</v>
      </c>
      <c r="AC18" s="343">
        <f t="shared" si="19"/>
        <v>3.3330000000000002</v>
      </c>
      <c r="AD18" s="344">
        <f t="shared" si="20"/>
        <v>3.3330000000000002</v>
      </c>
      <c r="AE18" s="343">
        <f t="shared" si="21"/>
        <v>0</v>
      </c>
      <c r="AF18" s="343" t="str">
        <f t="shared" si="22"/>
        <v>B+</v>
      </c>
      <c r="AG18" s="351" t="str">
        <f t="shared" si="23"/>
        <v>B+</v>
      </c>
      <c r="AH18" s="350">
        <v>80</v>
      </c>
      <c r="AI18" s="343">
        <f t="shared" si="24"/>
        <v>0</v>
      </c>
      <c r="AJ18" s="343">
        <f t="shared" si="25"/>
        <v>3.3330000000000002</v>
      </c>
      <c r="AK18" s="344">
        <f t="shared" si="26"/>
        <v>3.3330000000000002</v>
      </c>
      <c r="AL18" s="343">
        <f t="shared" si="27"/>
        <v>0</v>
      </c>
      <c r="AM18" s="343" t="str">
        <f t="shared" si="28"/>
        <v>B+</v>
      </c>
      <c r="AN18" s="351" t="str">
        <f t="shared" si="29"/>
        <v>B+</v>
      </c>
      <c r="AO18" s="350">
        <v>80</v>
      </c>
      <c r="AP18" s="343">
        <f t="shared" si="30"/>
        <v>0</v>
      </c>
      <c r="AQ18" s="343">
        <f t="shared" si="31"/>
        <v>3.3330000000000002</v>
      </c>
      <c r="AR18" s="344">
        <f t="shared" si="32"/>
        <v>3.3330000000000002</v>
      </c>
      <c r="AS18" s="343">
        <f t="shared" si="33"/>
        <v>0</v>
      </c>
      <c r="AT18" s="343" t="str">
        <f t="shared" si="34"/>
        <v>B+</v>
      </c>
      <c r="AU18" s="351" t="str">
        <f t="shared" si="35"/>
        <v>B+</v>
      </c>
      <c r="AV18" s="350">
        <v>83</v>
      </c>
      <c r="AW18" s="343">
        <f t="shared" si="36"/>
        <v>0</v>
      </c>
      <c r="AX18" s="343">
        <f t="shared" si="37"/>
        <v>3.3330000000000002</v>
      </c>
      <c r="AY18" s="344">
        <f t="shared" si="38"/>
        <v>3.3330000000000002</v>
      </c>
      <c r="AZ18" s="343">
        <f t="shared" si="39"/>
        <v>0</v>
      </c>
      <c r="BA18" s="343" t="str">
        <f t="shared" si="40"/>
        <v>B+</v>
      </c>
      <c r="BB18" s="351" t="str">
        <f t="shared" si="41"/>
        <v>B+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16.332000000000001</v>
      </c>
      <c r="ER18" s="47">
        <f t="shared" si="120"/>
        <v>15</v>
      </c>
      <c r="ES18" s="67">
        <f t="shared" si="121"/>
        <v>48.996000000000009</v>
      </c>
      <c r="ET18" s="68">
        <f t="shared" si="122"/>
        <v>3.266</v>
      </c>
      <c r="EU18" s="47">
        <f t="shared" si="123"/>
        <v>0</v>
      </c>
      <c r="EV18" s="47" t="str">
        <f t="shared" si="124"/>
        <v>B</v>
      </c>
      <c r="EW18" s="48" t="str">
        <f t="shared" si="125"/>
        <v>B</v>
      </c>
      <c r="EX18" s="69"/>
      <c r="EY18" s="70"/>
      <c r="EZ18" s="71"/>
      <c r="FA18" s="52"/>
    </row>
    <row r="19" spans="1:157" ht="50.1" customHeight="1">
      <c r="A19" s="53">
        <v>50</v>
      </c>
      <c r="B19" s="145" t="s">
        <v>50</v>
      </c>
      <c r="C19" s="146">
        <v>16202034</v>
      </c>
      <c r="D19" s="332" t="s">
        <v>148</v>
      </c>
      <c r="E19" s="203" t="s">
        <v>14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350">
        <v>32</v>
      </c>
      <c r="N19" s="343">
        <f t="shared" si="6"/>
        <v>0</v>
      </c>
      <c r="O19" s="343">
        <f t="shared" si="7"/>
        <v>0</v>
      </c>
      <c r="P19" s="344">
        <f t="shared" si="8"/>
        <v>0</v>
      </c>
      <c r="Q19" s="343" t="str">
        <f t="shared" si="9"/>
        <v>F</v>
      </c>
      <c r="R19" s="343">
        <f t="shared" si="10"/>
        <v>0</v>
      </c>
      <c r="S19" s="351" t="str">
        <f t="shared" si="11"/>
        <v>F</v>
      </c>
      <c r="T19" s="350">
        <v>20</v>
      </c>
      <c r="U19" s="343">
        <f t="shared" si="12"/>
        <v>0</v>
      </c>
      <c r="V19" s="343">
        <f t="shared" si="13"/>
        <v>0</v>
      </c>
      <c r="W19" s="344">
        <f t="shared" si="14"/>
        <v>0</v>
      </c>
      <c r="X19" s="343" t="str">
        <f t="shared" si="15"/>
        <v>F</v>
      </c>
      <c r="Y19" s="343">
        <f t="shared" si="16"/>
        <v>0</v>
      </c>
      <c r="Z19" s="351" t="str">
        <f t="shared" si="17"/>
        <v>F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294"/>
      <c r="AI19" s="295">
        <f t="shared" si="24"/>
        <v>0</v>
      </c>
      <c r="AJ19" s="295">
        <f t="shared" si="25"/>
        <v>0</v>
      </c>
      <c r="AK19" s="296">
        <f t="shared" si="26"/>
        <v>0</v>
      </c>
      <c r="AL19" s="295">
        <f t="shared" si="27"/>
        <v>0</v>
      </c>
      <c r="AM19" s="295">
        <f t="shared" si="28"/>
        <v>0</v>
      </c>
      <c r="AN19" s="297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350" t="s">
        <v>448</v>
      </c>
      <c r="BD19" s="343">
        <f t="shared" si="42"/>
        <v>0</v>
      </c>
      <c r="BE19" s="343" t="b">
        <f t="shared" si="43"/>
        <v>0</v>
      </c>
      <c r="BF19" s="344" t="b">
        <f t="shared" si="44"/>
        <v>0</v>
      </c>
      <c r="BG19" s="343">
        <f t="shared" si="45"/>
        <v>0</v>
      </c>
      <c r="BH19" s="343" t="b">
        <f t="shared" si="46"/>
        <v>0</v>
      </c>
      <c r="BI19" s="351" t="b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6</v>
      </c>
      <c r="ES19" s="67">
        <f t="shared" si="121"/>
        <v>0</v>
      </c>
      <c r="ET19" s="68">
        <f t="shared" si="122"/>
        <v>0</v>
      </c>
      <c r="EU19" s="47" t="str">
        <f t="shared" si="123"/>
        <v>F</v>
      </c>
      <c r="EV19" s="47">
        <f t="shared" si="124"/>
        <v>0</v>
      </c>
      <c r="EW19" s="48" t="str">
        <f t="shared" si="125"/>
        <v>F</v>
      </c>
      <c r="EX19" s="69"/>
      <c r="EY19" s="70"/>
      <c r="EZ19" s="71"/>
      <c r="FA19" s="52"/>
    </row>
    <row r="20" spans="1:157" ht="50.1" customHeight="1">
      <c r="A20" s="53">
        <v>51</v>
      </c>
      <c r="B20" s="145" t="s">
        <v>50</v>
      </c>
      <c r="C20" s="146">
        <v>16202035</v>
      </c>
      <c r="D20" s="332" t="s">
        <v>149</v>
      </c>
      <c r="E20" s="203" t="s">
        <v>150</v>
      </c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310">
        <v>85</v>
      </c>
      <c r="AI20" s="311">
        <f t="shared" si="24"/>
        <v>0</v>
      </c>
      <c r="AJ20" s="311">
        <f t="shared" si="25"/>
        <v>3.6659999999999999</v>
      </c>
      <c r="AK20" s="312">
        <f t="shared" si="26"/>
        <v>3.6659999999999999</v>
      </c>
      <c r="AL20" s="311">
        <f t="shared" si="27"/>
        <v>0</v>
      </c>
      <c r="AM20" s="311" t="str">
        <f t="shared" si="28"/>
        <v>A-</v>
      </c>
      <c r="AN20" s="313" t="str">
        <f t="shared" si="29"/>
        <v>A-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350">
        <v>91</v>
      </c>
      <c r="BD20" s="343">
        <f t="shared" si="42"/>
        <v>0</v>
      </c>
      <c r="BE20" s="343">
        <f t="shared" si="43"/>
        <v>4</v>
      </c>
      <c r="BF20" s="344">
        <f t="shared" si="44"/>
        <v>4</v>
      </c>
      <c r="BG20" s="343">
        <f t="shared" si="45"/>
        <v>0</v>
      </c>
      <c r="BH20" s="343" t="str">
        <f t="shared" si="46"/>
        <v>A</v>
      </c>
      <c r="BI20" s="351" t="str">
        <f t="shared" si="47"/>
        <v>A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7.6660000000000004</v>
      </c>
      <c r="ER20" s="47">
        <f t="shared" si="120"/>
        <v>6</v>
      </c>
      <c r="ES20" s="67">
        <f t="shared" si="121"/>
        <v>22.997999999999998</v>
      </c>
      <c r="ET20" s="68">
        <f t="shared" si="122"/>
        <v>3.8330000000000002</v>
      </c>
      <c r="EU20" s="47">
        <f t="shared" si="123"/>
        <v>0</v>
      </c>
      <c r="EV20" s="47" t="str">
        <f t="shared" si="124"/>
        <v>A-</v>
      </c>
      <c r="EW20" s="48" t="str">
        <f t="shared" si="125"/>
        <v>A-</v>
      </c>
      <c r="EX20" s="69"/>
      <c r="EY20" s="70"/>
      <c r="EZ20" s="71"/>
      <c r="FA20" s="52"/>
    </row>
    <row r="21" spans="1:157" ht="50.1" customHeight="1">
      <c r="A21" s="53">
        <v>52</v>
      </c>
      <c r="B21" s="145" t="s">
        <v>50</v>
      </c>
      <c r="C21" s="146">
        <v>16202046</v>
      </c>
      <c r="D21" s="332" t="s">
        <v>151</v>
      </c>
      <c r="E21" s="203" t="s">
        <v>152</v>
      </c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350">
        <v>30</v>
      </c>
      <c r="U21" s="343">
        <f t="shared" si="12"/>
        <v>0</v>
      </c>
      <c r="V21" s="343">
        <f t="shared" si="13"/>
        <v>0</v>
      </c>
      <c r="W21" s="344">
        <f t="shared" si="14"/>
        <v>0</v>
      </c>
      <c r="X21" s="343" t="str">
        <f t="shared" si="15"/>
        <v>F</v>
      </c>
      <c r="Y21" s="343">
        <f t="shared" si="16"/>
        <v>0</v>
      </c>
      <c r="Z21" s="351" t="str">
        <f t="shared" si="17"/>
        <v>F</v>
      </c>
      <c r="AA21" s="350">
        <v>76</v>
      </c>
      <c r="AB21" s="343">
        <f t="shared" si="18"/>
        <v>0</v>
      </c>
      <c r="AC21" s="343">
        <f t="shared" si="19"/>
        <v>3</v>
      </c>
      <c r="AD21" s="344">
        <f t="shared" si="20"/>
        <v>3</v>
      </c>
      <c r="AE21" s="343">
        <f t="shared" si="21"/>
        <v>0</v>
      </c>
      <c r="AF21" s="343" t="str">
        <f t="shared" si="22"/>
        <v>B</v>
      </c>
      <c r="AG21" s="351" t="str">
        <f t="shared" si="23"/>
        <v>B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3</v>
      </c>
      <c r="ER21" s="47">
        <f t="shared" si="120"/>
        <v>6</v>
      </c>
      <c r="ES21" s="67">
        <f t="shared" si="121"/>
        <v>9</v>
      </c>
      <c r="ET21" s="68">
        <f t="shared" si="122"/>
        <v>1.5</v>
      </c>
      <c r="EU21" s="47" t="str">
        <f t="shared" si="123"/>
        <v>D+</v>
      </c>
      <c r="EV21" s="47">
        <f t="shared" si="124"/>
        <v>0</v>
      </c>
      <c r="EW21" s="48" t="str">
        <f t="shared" si="125"/>
        <v>D+</v>
      </c>
      <c r="EX21" s="69"/>
      <c r="EY21" s="70"/>
      <c r="EZ21" s="71"/>
      <c r="FA21" s="52"/>
    </row>
    <row r="22" spans="1:157" ht="50.1" customHeight="1">
      <c r="A22" s="53">
        <v>53</v>
      </c>
      <c r="B22" s="145" t="s">
        <v>50</v>
      </c>
      <c r="C22" s="146">
        <v>16202047</v>
      </c>
      <c r="D22" s="332" t="s">
        <v>153</v>
      </c>
      <c r="E22" s="203" t="s">
        <v>127</v>
      </c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350">
        <v>70</v>
      </c>
      <c r="BK22" s="343">
        <f t="shared" si="48"/>
        <v>0</v>
      </c>
      <c r="BL22" s="343">
        <f t="shared" si="49"/>
        <v>2.6659999999999999</v>
      </c>
      <c r="BM22" s="344">
        <f t="shared" si="50"/>
        <v>2.6659999999999999</v>
      </c>
      <c r="BN22" s="343">
        <f t="shared" si="51"/>
        <v>0</v>
      </c>
      <c r="BO22" s="343" t="str">
        <f t="shared" si="52"/>
        <v>B-</v>
      </c>
      <c r="BP22" s="351" t="str">
        <f t="shared" si="53"/>
        <v>B-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310">
        <v>74</v>
      </c>
      <c r="CF22" s="311">
        <f t="shared" si="66"/>
        <v>0</v>
      </c>
      <c r="CG22" s="311">
        <f t="shared" si="67"/>
        <v>2.6659999999999999</v>
      </c>
      <c r="CH22" s="312">
        <f t="shared" si="68"/>
        <v>2.6659999999999999</v>
      </c>
      <c r="CI22" s="311">
        <f t="shared" si="69"/>
        <v>0</v>
      </c>
      <c r="CJ22" s="311" t="str">
        <f t="shared" si="70"/>
        <v>B-</v>
      </c>
      <c r="CK22" s="313" t="str">
        <f t="shared" si="71"/>
        <v>B-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5.3319999999999999</v>
      </c>
      <c r="ER22" s="47">
        <f t="shared" si="120"/>
        <v>6</v>
      </c>
      <c r="ES22" s="67">
        <f t="shared" si="121"/>
        <v>15.995999999999999</v>
      </c>
      <c r="ET22" s="68">
        <f t="shared" si="122"/>
        <v>2.6659999999999999</v>
      </c>
      <c r="EU22" s="47">
        <f t="shared" si="123"/>
        <v>0</v>
      </c>
      <c r="EV22" s="47" t="str">
        <f t="shared" si="124"/>
        <v>B-</v>
      </c>
      <c r="EW22" s="48" t="str">
        <f t="shared" si="125"/>
        <v>B-</v>
      </c>
      <c r="EX22" s="69"/>
      <c r="EY22" s="70"/>
      <c r="EZ22" s="71"/>
      <c r="FA22" s="52"/>
    </row>
    <row r="23" spans="1:157" ht="50.1" customHeight="1" thickBot="1">
      <c r="A23" s="53">
        <v>54</v>
      </c>
      <c r="B23" s="145" t="s">
        <v>50</v>
      </c>
      <c r="C23" s="146">
        <v>16202050</v>
      </c>
      <c r="D23" s="332" t="s">
        <v>154</v>
      </c>
      <c r="E23" s="203" t="s">
        <v>155</v>
      </c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350">
        <v>90</v>
      </c>
      <c r="BK23" s="343">
        <f t="shared" si="48"/>
        <v>0</v>
      </c>
      <c r="BL23" s="343">
        <f t="shared" si="49"/>
        <v>4</v>
      </c>
      <c r="BM23" s="344">
        <f t="shared" si="50"/>
        <v>4</v>
      </c>
      <c r="BN23" s="343">
        <f t="shared" si="51"/>
        <v>0</v>
      </c>
      <c r="BO23" s="343" t="str">
        <f t="shared" si="52"/>
        <v>A</v>
      </c>
      <c r="BP23" s="351" t="str">
        <f t="shared" si="53"/>
        <v>A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4</v>
      </c>
      <c r="ER23" s="47">
        <f t="shared" si="120"/>
        <v>3</v>
      </c>
      <c r="ES23" s="67">
        <f t="shared" si="121"/>
        <v>12</v>
      </c>
      <c r="ET23" s="68">
        <f t="shared" si="122"/>
        <v>4</v>
      </c>
      <c r="EU23" s="47">
        <f t="shared" si="123"/>
        <v>0</v>
      </c>
      <c r="EV23" s="47" t="str">
        <f t="shared" si="124"/>
        <v>A</v>
      </c>
      <c r="EW23" s="48" t="str">
        <f t="shared" si="125"/>
        <v>A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4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9" zoomScale="44" zoomScaleNormal="50" zoomScaleSheetLayoutView="44" workbookViewId="0">
      <selection activeCell="A26" sqref="A26:EW26"/>
    </sheetView>
  </sheetViews>
  <sheetFormatPr defaultRowHeight="24.75"/>
  <cols>
    <col min="1" max="1" width="9.28515625" style="2" customWidth="1"/>
    <col min="2" max="2" width="11.7109375" style="2" customWidth="1"/>
    <col min="3" max="3" width="38.140625" style="91" customWidth="1"/>
    <col min="4" max="4" width="77.140625" style="91" customWidth="1"/>
    <col min="5" max="5" width="25.85546875" style="91" customWidth="1"/>
    <col min="6" max="6" width="7" style="91" customWidth="1"/>
    <col min="7" max="8" width="5.5703125" style="91" hidden="1" customWidth="1"/>
    <col min="9" max="9" width="7" style="91" customWidth="1"/>
    <col min="10" max="11" width="5.5703125" style="91" hidden="1" customWidth="1"/>
    <col min="12" max="13" width="7" style="91" customWidth="1"/>
    <col min="14" max="15" width="5.5703125" style="91" hidden="1" customWidth="1"/>
    <col min="16" max="16" width="7" style="91" customWidth="1"/>
    <col min="17" max="18" width="5.5703125" style="91" hidden="1" customWidth="1"/>
    <col min="19" max="20" width="7" style="91" customWidth="1"/>
    <col min="21" max="22" width="5.5703125" style="91" hidden="1" customWidth="1"/>
    <col min="23" max="23" width="7" style="91" customWidth="1"/>
    <col min="24" max="25" width="5.5703125" style="91" hidden="1" customWidth="1"/>
    <col min="26" max="27" width="7" style="91" customWidth="1"/>
    <col min="28" max="29" width="5.5703125" style="91" hidden="1" customWidth="1"/>
    <col min="30" max="30" width="7" style="91" customWidth="1"/>
    <col min="31" max="32" width="5.5703125" style="91" hidden="1" customWidth="1"/>
    <col min="33" max="34" width="7" style="91" customWidth="1"/>
    <col min="35" max="36" width="5.5703125" style="91" hidden="1" customWidth="1"/>
    <col min="37" max="37" width="7" style="91" customWidth="1"/>
    <col min="38" max="39" width="5.5703125" style="91" hidden="1" customWidth="1"/>
    <col min="40" max="41" width="7" style="91" customWidth="1"/>
    <col min="42" max="43" width="5.5703125" style="91" hidden="1" customWidth="1"/>
    <col min="44" max="44" width="7" style="91" customWidth="1"/>
    <col min="45" max="46" width="5.5703125" style="91" hidden="1" customWidth="1"/>
    <col min="47" max="48" width="7" style="91" customWidth="1"/>
    <col min="49" max="50" width="5.5703125" style="91" hidden="1" customWidth="1"/>
    <col min="51" max="51" width="7" style="91" customWidth="1"/>
    <col min="52" max="53" width="5.5703125" style="91" hidden="1" customWidth="1"/>
    <col min="54" max="55" width="7" style="91" customWidth="1"/>
    <col min="56" max="57" width="5.5703125" style="91" hidden="1" customWidth="1"/>
    <col min="58" max="58" width="7" style="91" customWidth="1"/>
    <col min="59" max="60" width="5.5703125" style="91" hidden="1" customWidth="1"/>
    <col min="61" max="62" width="7" style="91" customWidth="1"/>
    <col min="63" max="63" width="5.5703125" style="91" hidden="1" customWidth="1"/>
    <col min="64" max="64" width="0.42578125" style="91" customWidth="1"/>
    <col min="65" max="65" width="7" style="91" customWidth="1"/>
    <col min="66" max="67" width="5.5703125" style="91" hidden="1" customWidth="1"/>
    <col min="68" max="69" width="7" style="91" customWidth="1"/>
    <col min="70" max="71" width="5.5703125" style="91" hidden="1" customWidth="1"/>
    <col min="72" max="72" width="7" style="91" customWidth="1"/>
    <col min="73" max="73" width="5.85546875" style="91" hidden="1" customWidth="1"/>
    <col min="74" max="74" width="5.5703125" style="91" hidden="1" customWidth="1"/>
    <col min="75" max="75" width="7" style="91" customWidth="1"/>
    <col min="76" max="76" width="7" style="92" customWidth="1"/>
    <col min="77" max="78" width="5.5703125" style="92" hidden="1" customWidth="1"/>
    <col min="79" max="79" width="7" style="92" customWidth="1"/>
    <col min="80" max="81" width="5.5703125" style="92" hidden="1" customWidth="1"/>
    <col min="82" max="83" width="7" style="92" customWidth="1"/>
    <col min="84" max="85" width="5.5703125" style="92" hidden="1" customWidth="1"/>
    <col min="86" max="86" width="7" style="92" customWidth="1"/>
    <col min="87" max="88" width="5.5703125" style="92" hidden="1" customWidth="1"/>
    <col min="89" max="90" width="7" style="92" customWidth="1"/>
    <col min="91" max="91" width="6.140625" style="92" hidden="1" customWidth="1"/>
    <col min="92" max="92" width="5.5703125" style="92" hidden="1" customWidth="1"/>
    <col min="93" max="93" width="7" style="92" customWidth="1"/>
    <col min="94" max="95" width="5.5703125" style="92" hidden="1" customWidth="1"/>
    <col min="96" max="97" width="7" style="92" customWidth="1"/>
    <col min="98" max="99" width="5.5703125" style="92" hidden="1" customWidth="1"/>
    <col min="100" max="100" width="7" style="92" customWidth="1"/>
    <col min="101" max="102" width="5.5703125" style="92" hidden="1" customWidth="1"/>
    <col min="103" max="104" width="7" style="92" customWidth="1"/>
    <col min="105" max="106" width="5.5703125" style="92" hidden="1" customWidth="1"/>
    <col min="107" max="107" width="7" style="92" customWidth="1"/>
    <col min="108" max="109" width="5.5703125" style="92" hidden="1" customWidth="1"/>
    <col min="110" max="110" width="7" style="92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7.140625" style="92" customWidth="1"/>
    <col min="148" max="149" width="5.5703125" style="92" hidden="1" customWidth="1"/>
    <col min="150" max="150" width="17.140625" style="92" customWidth="1"/>
    <col min="151" max="152" width="5.5703125" style="92" hidden="1" customWidth="1"/>
    <col min="153" max="153" width="17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517">
        <v>1206701</v>
      </c>
      <c r="G2" s="518"/>
      <c r="H2" s="518"/>
      <c r="I2" s="518"/>
      <c r="J2" s="518"/>
      <c r="K2" s="518"/>
      <c r="L2" s="519"/>
      <c r="M2" s="517">
        <v>1206702</v>
      </c>
      <c r="N2" s="518"/>
      <c r="O2" s="518"/>
      <c r="P2" s="518"/>
      <c r="Q2" s="518"/>
      <c r="R2" s="518"/>
      <c r="S2" s="519"/>
      <c r="T2" s="517">
        <v>1202703</v>
      </c>
      <c r="U2" s="518"/>
      <c r="V2" s="518"/>
      <c r="W2" s="518"/>
      <c r="X2" s="518"/>
      <c r="Y2" s="518"/>
      <c r="Z2" s="519"/>
      <c r="AA2" s="517">
        <v>1202704</v>
      </c>
      <c r="AB2" s="518"/>
      <c r="AC2" s="518"/>
      <c r="AD2" s="518"/>
      <c r="AE2" s="518"/>
      <c r="AF2" s="518"/>
      <c r="AG2" s="519"/>
      <c r="AH2" s="517">
        <v>1202705</v>
      </c>
      <c r="AI2" s="518"/>
      <c r="AJ2" s="518"/>
      <c r="AK2" s="518"/>
      <c r="AL2" s="518"/>
      <c r="AM2" s="518"/>
      <c r="AN2" s="519"/>
      <c r="AO2" s="517">
        <v>1202706</v>
      </c>
      <c r="AP2" s="518"/>
      <c r="AQ2" s="518"/>
      <c r="AR2" s="518"/>
      <c r="AS2" s="518"/>
      <c r="AT2" s="518"/>
      <c r="AU2" s="519"/>
      <c r="AV2" s="517">
        <v>1202751</v>
      </c>
      <c r="AW2" s="518"/>
      <c r="AX2" s="518"/>
      <c r="AY2" s="518"/>
      <c r="AZ2" s="518"/>
      <c r="BA2" s="518"/>
      <c r="BB2" s="519"/>
      <c r="BC2" s="517">
        <v>1202752</v>
      </c>
      <c r="BD2" s="518"/>
      <c r="BE2" s="518"/>
      <c r="BF2" s="518"/>
      <c r="BG2" s="518"/>
      <c r="BH2" s="518"/>
      <c r="BI2" s="519"/>
      <c r="BJ2" s="517">
        <v>1202754</v>
      </c>
      <c r="BK2" s="518"/>
      <c r="BL2" s="518"/>
      <c r="BM2" s="518"/>
      <c r="BN2" s="518"/>
      <c r="BO2" s="518"/>
      <c r="BP2" s="519"/>
      <c r="BQ2" s="517">
        <v>1202755</v>
      </c>
      <c r="BR2" s="518"/>
      <c r="BS2" s="518"/>
      <c r="BT2" s="518"/>
      <c r="BU2" s="518"/>
      <c r="BV2" s="518"/>
      <c r="BW2" s="519"/>
      <c r="BX2" s="517">
        <v>1202756</v>
      </c>
      <c r="BY2" s="518"/>
      <c r="BZ2" s="518"/>
      <c r="CA2" s="518"/>
      <c r="CB2" s="518"/>
      <c r="CC2" s="518"/>
      <c r="CD2" s="519"/>
      <c r="CE2" s="517">
        <v>1204752</v>
      </c>
      <c r="CF2" s="518"/>
      <c r="CG2" s="518"/>
      <c r="CH2" s="518"/>
      <c r="CI2" s="518"/>
      <c r="CJ2" s="518"/>
      <c r="CK2" s="519"/>
      <c r="CL2" s="517">
        <v>1204755</v>
      </c>
      <c r="CM2" s="518"/>
      <c r="CN2" s="518"/>
      <c r="CO2" s="518"/>
      <c r="CP2" s="518"/>
      <c r="CQ2" s="518"/>
      <c r="CR2" s="519"/>
      <c r="CS2" s="517">
        <v>1205759</v>
      </c>
      <c r="CT2" s="518"/>
      <c r="CU2" s="518"/>
      <c r="CV2" s="518"/>
      <c r="CW2" s="518"/>
      <c r="CX2" s="518"/>
      <c r="CY2" s="519"/>
      <c r="CZ2" s="517">
        <v>1206751</v>
      </c>
      <c r="DA2" s="518"/>
      <c r="DB2" s="518"/>
      <c r="DC2" s="518"/>
      <c r="DD2" s="518"/>
      <c r="DE2" s="518"/>
      <c r="DF2" s="519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500" t="s">
        <v>5</v>
      </c>
      <c r="ER2" s="501"/>
      <c r="ES2" s="501"/>
      <c r="ET2" s="501"/>
      <c r="EU2" s="501"/>
      <c r="EV2" s="501"/>
      <c r="EW2" s="502"/>
      <c r="EX2" s="400"/>
      <c r="EY2" s="403"/>
      <c r="EZ2" s="384"/>
      <c r="FA2" s="387"/>
    </row>
    <row r="3" spans="1:158" ht="193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392</v>
      </c>
      <c r="U3" s="430"/>
      <c r="V3" s="430"/>
      <c r="W3" s="430"/>
      <c r="X3" s="430"/>
      <c r="Y3" s="430"/>
      <c r="Z3" s="431"/>
      <c r="AA3" s="429" t="s">
        <v>393</v>
      </c>
      <c r="AB3" s="430"/>
      <c r="AC3" s="430"/>
      <c r="AD3" s="430"/>
      <c r="AE3" s="430"/>
      <c r="AF3" s="430"/>
      <c r="AG3" s="431"/>
      <c r="AH3" s="429" t="s">
        <v>394</v>
      </c>
      <c r="AI3" s="430"/>
      <c r="AJ3" s="430"/>
      <c r="AK3" s="430"/>
      <c r="AL3" s="430"/>
      <c r="AM3" s="430"/>
      <c r="AN3" s="431"/>
      <c r="AO3" s="429" t="s">
        <v>395</v>
      </c>
      <c r="AP3" s="430"/>
      <c r="AQ3" s="430"/>
      <c r="AR3" s="430"/>
      <c r="AS3" s="430"/>
      <c r="AT3" s="430"/>
      <c r="AU3" s="431"/>
      <c r="AV3" s="429" t="s">
        <v>396</v>
      </c>
      <c r="AW3" s="430"/>
      <c r="AX3" s="430"/>
      <c r="AY3" s="430"/>
      <c r="AZ3" s="430"/>
      <c r="BA3" s="430"/>
      <c r="BB3" s="431"/>
      <c r="BC3" s="429" t="s">
        <v>397</v>
      </c>
      <c r="BD3" s="430"/>
      <c r="BE3" s="430"/>
      <c r="BF3" s="430"/>
      <c r="BG3" s="430"/>
      <c r="BH3" s="430"/>
      <c r="BI3" s="431"/>
      <c r="BJ3" s="514" t="s">
        <v>398</v>
      </c>
      <c r="BK3" s="515"/>
      <c r="BL3" s="515"/>
      <c r="BM3" s="515"/>
      <c r="BN3" s="515"/>
      <c r="BO3" s="515"/>
      <c r="BP3" s="516"/>
      <c r="BQ3" s="514" t="s">
        <v>400</v>
      </c>
      <c r="BR3" s="515"/>
      <c r="BS3" s="515"/>
      <c r="BT3" s="515"/>
      <c r="BU3" s="515"/>
      <c r="BV3" s="515"/>
      <c r="BW3" s="516"/>
      <c r="BX3" s="514" t="s">
        <v>401</v>
      </c>
      <c r="BY3" s="515"/>
      <c r="BZ3" s="515"/>
      <c r="CA3" s="515"/>
      <c r="CB3" s="515"/>
      <c r="CC3" s="515"/>
      <c r="CD3" s="516"/>
      <c r="CE3" s="511" t="s">
        <v>389</v>
      </c>
      <c r="CF3" s="512"/>
      <c r="CG3" s="512"/>
      <c r="CH3" s="512"/>
      <c r="CI3" s="512"/>
      <c r="CJ3" s="512"/>
      <c r="CK3" s="513"/>
      <c r="CL3" s="511" t="s">
        <v>390</v>
      </c>
      <c r="CM3" s="512"/>
      <c r="CN3" s="512"/>
      <c r="CO3" s="512"/>
      <c r="CP3" s="512"/>
      <c r="CQ3" s="512"/>
      <c r="CR3" s="513"/>
      <c r="CS3" s="511" t="s">
        <v>403</v>
      </c>
      <c r="CT3" s="512"/>
      <c r="CU3" s="512"/>
      <c r="CV3" s="512"/>
      <c r="CW3" s="512"/>
      <c r="CX3" s="512"/>
      <c r="CY3" s="513"/>
      <c r="CZ3" s="511" t="s">
        <v>404</v>
      </c>
      <c r="DA3" s="512"/>
      <c r="DB3" s="512"/>
      <c r="DC3" s="512"/>
      <c r="DD3" s="512"/>
      <c r="DE3" s="512"/>
      <c r="DF3" s="513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503"/>
      <c r="ER3" s="504"/>
      <c r="ES3" s="504"/>
      <c r="ET3" s="504"/>
      <c r="EU3" s="504"/>
      <c r="EV3" s="504"/>
      <c r="EW3" s="505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3" t="s">
        <v>7</v>
      </c>
      <c r="G4" s="94"/>
      <c r="H4" s="95"/>
      <c r="I4" s="506" t="s">
        <v>8</v>
      </c>
      <c r="J4" s="123"/>
      <c r="K4" s="124"/>
      <c r="L4" s="508" t="s">
        <v>9</v>
      </c>
      <c r="M4" s="13" t="s">
        <v>7</v>
      </c>
      <c r="N4" s="14"/>
      <c r="O4" s="14"/>
      <c r="P4" s="506" t="s">
        <v>8</v>
      </c>
      <c r="Q4" s="125"/>
      <c r="R4" s="125"/>
      <c r="S4" s="508" t="s">
        <v>9</v>
      </c>
      <c r="T4" s="13" t="s">
        <v>7</v>
      </c>
      <c r="U4" s="14"/>
      <c r="V4" s="14"/>
      <c r="W4" s="506" t="s">
        <v>8</v>
      </c>
      <c r="X4" s="125"/>
      <c r="Y4" s="125"/>
      <c r="Z4" s="508" t="s">
        <v>9</v>
      </c>
      <c r="AA4" s="13" t="s">
        <v>7</v>
      </c>
      <c r="AB4" s="14"/>
      <c r="AC4" s="14"/>
      <c r="AD4" s="506" t="s">
        <v>8</v>
      </c>
      <c r="AE4" s="125"/>
      <c r="AF4" s="125"/>
      <c r="AG4" s="508" t="s">
        <v>9</v>
      </c>
      <c r="AH4" s="13" t="s">
        <v>7</v>
      </c>
      <c r="AI4" s="14"/>
      <c r="AJ4" s="14"/>
      <c r="AK4" s="506" t="s">
        <v>8</v>
      </c>
      <c r="AL4" s="125"/>
      <c r="AM4" s="125"/>
      <c r="AN4" s="508" t="s">
        <v>9</v>
      </c>
      <c r="AO4" s="13" t="s">
        <v>7</v>
      </c>
      <c r="AP4" s="14"/>
      <c r="AQ4" s="14"/>
      <c r="AR4" s="506" t="s">
        <v>8</v>
      </c>
      <c r="AS4" s="125"/>
      <c r="AT4" s="125"/>
      <c r="AU4" s="508" t="s">
        <v>9</v>
      </c>
      <c r="AV4" s="13" t="s">
        <v>7</v>
      </c>
      <c r="AW4" s="14"/>
      <c r="AX4" s="14"/>
      <c r="AY4" s="506" t="s">
        <v>8</v>
      </c>
      <c r="AZ4" s="125"/>
      <c r="BA4" s="125"/>
      <c r="BB4" s="508" t="s">
        <v>9</v>
      </c>
      <c r="BC4" s="13" t="s">
        <v>7</v>
      </c>
      <c r="BD4" s="14"/>
      <c r="BE4" s="14"/>
      <c r="BF4" s="506" t="s">
        <v>8</v>
      </c>
      <c r="BG4" s="125"/>
      <c r="BH4" s="125"/>
      <c r="BI4" s="508" t="s">
        <v>9</v>
      </c>
      <c r="BJ4" s="13" t="s">
        <v>7</v>
      </c>
      <c r="BK4" s="14"/>
      <c r="BL4" s="14"/>
      <c r="BM4" s="506" t="s">
        <v>8</v>
      </c>
      <c r="BN4" s="125"/>
      <c r="BO4" s="125"/>
      <c r="BP4" s="508" t="s">
        <v>9</v>
      </c>
      <c r="BQ4" s="13" t="s">
        <v>7</v>
      </c>
      <c r="BR4" s="14"/>
      <c r="BS4" s="14"/>
      <c r="BT4" s="506" t="s">
        <v>8</v>
      </c>
      <c r="BU4" s="125"/>
      <c r="BV4" s="125"/>
      <c r="BW4" s="508" t="s">
        <v>9</v>
      </c>
      <c r="BX4" s="13" t="s">
        <v>7</v>
      </c>
      <c r="BY4" s="14"/>
      <c r="BZ4" s="14"/>
      <c r="CA4" s="506" t="s">
        <v>8</v>
      </c>
      <c r="CB4" s="125"/>
      <c r="CC4" s="125"/>
      <c r="CD4" s="508" t="s">
        <v>9</v>
      </c>
      <c r="CE4" s="13" t="s">
        <v>7</v>
      </c>
      <c r="CF4" s="14"/>
      <c r="CG4" s="14"/>
      <c r="CH4" s="506" t="s">
        <v>8</v>
      </c>
      <c r="CI4" s="125"/>
      <c r="CJ4" s="125"/>
      <c r="CK4" s="508" t="s">
        <v>9</v>
      </c>
      <c r="CL4" s="13" t="s">
        <v>7</v>
      </c>
      <c r="CM4" s="14"/>
      <c r="CN4" s="14"/>
      <c r="CO4" s="506" t="s">
        <v>8</v>
      </c>
      <c r="CP4" s="125"/>
      <c r="CQ4" s="125"/>
      <c r="CR4" s="508" t="s">
        <v>9</v>
      </c>
      <c r="CS4" s="13" t="s">
        <v>7</v>
      </c>
      <c r="CT4" s="14"/>
      <c r="CU4" s="14"/>
      <c r="CV4" s="506" t="s">
        <v>8</v>
      </c>
      <c r="CW4" s="125"/>
      <c r="CX4" s="125"/>
      <c r="CY4" s="508" t="s">
        <v>9</v>
      </c>
      <c r="CZ4" s="13" t="s">
        <v>7</v>
      </c>
      <c r="DA4" s="14"/>
      <c r="DB4" s="14"/>
      <c r="DC4" s="506" t="s">
        <v>8</v>
      </c>
      <c r="DD4" s="125"/>
      <c r="DE4" s="125"/>
      <c r="DF4" s="508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362" t="s">
        <v>10</v>
      </c>
      <c r="ER4" s="18"/>
      <c r="ES4" s="18"/>
      <c r="ET4" s="364" t="s">
        <v>11</v>
      </c>
      <c r="EU4" s="18"/>
      <c r="EV4" s="18"/>
      <c r="EW4" s="366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26">
        <v>100</v>
      </c>
      <c r="G5" s="99"/>
      <c r="H5" s="100"/>
      <c r="I5" s="507"/>
      <c r="J5" s="127"/>
      <c r="K5" s="128"/>
      <c r="L5" s="509"/>
      <c r="M5" s="126">
        <v>100</v>
      </c>
      <c r="N5" s="28"/>
      <c r="O5" s="28"/>
      <c r="P5" s="507"/>
      <c r="Q5" s="129"/>
      <c r="R5" s="129"/>
      <c r="S5" s="509"/>
      <c r="T5" s="126">
        <v>100</v>
      </c>
      <c r="U5" s="28"/>
      <c r="V5" s="28"/>
      <c r="W5" s="507"/>
      <c r="X5" s="129"/>
      <c r="Y5" s="129"/>
      <c r="Z5" s="509"/>
      <c r="AA5" s="126">
        <v>100</v>
      </c>
      <c r="AB5" s="28"/>
      <c r="AC5" s="28"/>
      <c r="AD5" s="507"/>
      <c r="AE5" s="129"/>
      <c r="AF5" s="129"/>
      <c r="AG5" s="509"/>
      <c r="AH5" s="126">
        <v>100</v>
      </c>
      <c r="AI5" s="28"/>
      <c r="AJ5" s="28"/>
      <c r="AK5" s="507"/>
      <c r="AL5" s="129"/>
      <c r="AM5" s="129"/>
      <c r="AN5" s="509"/>
      <c r="AO5" s="126">
        <v>100</v>
      </c>
      <c r="AP5" s="28"/>
      <c r="AQ5" s="28"/>
      <c r="AR5" s="507"/>
      <c r="AS5" s="129"/>
      <c r="AT5" s="129"/>
      <c r="AU5" s="509"/>
      <c r="AV5" s="126">
        <v>100</v>
      </c>
      <c r="AW5" s="28"/>
      <c r="AX5" s="28"/>
      <c r="AY5" s="507"/>
      <c r="AZ5" s="129"/>
      <c r="BA5" s="129"/>
      <c r="BB5" s="509"/>
      <c r="BC5" s="126">
        <v>100</v>
      </c>
      <c r="BD5" s="28"/>
      <c r="BE5" s="28"/>
      <c r="BF5" s="507"/>
      <c r="BG5" s="129"/>
      <c r="BH5" s="129"/>
      <c r="BI5" s="509"/>
      <c r="BJ5" s="126">
        <v>100</v>
      </c>
      <c r="BK5" s="28"/>
      <c r="BL5" s="28"/>
      <c r="BM5" s="507"/>
      <c r="BN5" s="129"/>
      <c r="BO5" s="129"/>
      <c r="BP5" s="509"/>
      <c r="BQ5" s="126">
        <v>100</v>
      </c>
      <c r="BR5" s="28"/>
      <c r="BS5" s="28"/>
      <c r="BT5" s="507"/>
      <c r="BU5" s="129"/>
      <c r="BV5" s="129"/>
      <c r="BW5" s="510"/>
      <c r="BX5" s="126">
        <v>100</v>
      </c>
      <c r="BY5" s="28"/>
      <c r="BZ5" s="28"/>
      <c r="CA5" s="507"/>
      <c r="CB5" s="129"/>
      <c r="CC5" s="129"/>
      <c r="CD5" s="509"/>
      <c r="CE5" s="126">
        <v>100</v>
      </c>
      <c r="CF5" s="28"/>
      <c r="CG5" s="28"/>
      <c r="CH5" s="507"/>
      <c r="CI5" s="129"/>
      <c r="CJ5" s="129"/>
      <c r="CK5" s="509"/>
      <c r="CL5" s="126">
        <v>100</v>
      </c>
      <c r="CM5" s="28"/>
      <c r="CN5" s="28"/>
      <c r="CO5" s="507"/>
      <c r="CP5" s="129"/>
      <c r="CQ5" s="129"/>
      <c r="CR5" s="509"/>
      <c r="CS5" s="126">
        <v>100</v>
      </c>
      <c r="CT5" s="28"/>
      <c r="CU5" s="28"/>
      <c r="CV5" s="507"/>
      <c r="CW5" s="129"/>
      <c r="CX5" s="129"/>
      <c r="CY5" s="509"/>
      <c r="CZ5" s="126">
        <v>100</v>
      </c>
      <c r="DA5" s="28"/>
      <c r="DB5" s="28"/>
      <c r="DC5" s="507"/>
      <c r="DD5" s="129"/>
      <c r="DE5" s="129"/>
      <c r="DF5" s="509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363"/>
      <c r="ER5" s="32"/>
      <c r="ES5" s="32"/>
      <c r="ET5" s="365"/>
      <c r="EU5" s="32"/>
      <c r="EV5" s="32"/>
      <c r="EW5" s="367"/>
      <c r="EX5" s="402"/>
      <c r="EY5" s="405"/>
      <c r="EZ5" s="386"/>
      <c r="FA5" s="389"/>
    </row>
    <row r="6" spans="1:158" ht="50.1" customHeight="1" thickTop="1">
      <c r="A6" s="53">
        <v>55</v>
      </c>
      <c r="B6" s="145" t="s">
        <v>53</v>
      </c>
      <c r="C6" s="146">
        <v>17102089</v>
      </c>
      <c r="D6" s="332" t="s">
        <v>156</v>
      </c>
      <c r="E6" s="203" t="s">
        <v>33</v>
      </c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14">
        <v>94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4</v>
      </c>
      <c r="AK6" s="316">
        <f t="shared" ref="AK6:AK25" si="26">IF(AI6=0,AJ6,AI6)</f>
        <v>4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A</v>
      </c>
      <c r="AN6" s="317" t="str">
        <f t="shared" ref="AN6:AN25" si="29">IF(AL6=0,AM6,AL6)</f>
        <v>A</v>
      </c>
      <c r="AO6" s="314">
        <v>76</v>
      </c>
      <c r="AP6" s="315">
        <f t="shared" ref="AP6:AP25" si="30">IF(AO6=0,0,IF(AO6&lt;40,0,IF(AO6&lt;50,1,IF(AO6&lt;55,1.333,IF(AO6&lt;60,1.666,IF(AO6&lt;65,2,IF(AO6&lt;70,2.333,IF(AO6&gt;=70,0))))))))</f>
        <v>0</v>
      </c>
      <c r="AQ6" s="315">
        <f t="shared" ref="AQ6:AQ25" si="31">IF(AO6=0,0,IF(AO6&lt;70,0,IF(AO6&lt;75,2.666,IF(AO6&lt;80,3,IF(AO6&lt;85,3.333,IF(AO6&lt;90,3.666,IF(AO6&lt;=100,4)))))))</f>
        <v>3</v>
      </c>
      <c r="AR6" s="316">
        <f t="shared" ref="AR6:AR25" si="32">IF(AP6=0,AQ6,AP6)</f>
        <v>3</v>
      </c>
      <c r="AS6" s="315">
        <f t="shared" ref="AS6:AS25" si="33">IF(AO6=0,0,IF(AO6&lt;40,"F",IF(AO6&lt;50,"D",IF(AO6&lt;55,"D+",IF(AO6&lt;60,"C-",IF(AO6&lt;65,"C",IF(AO6&lt;70,"C+",IF(AO6&gt;=70,0))))))))</f>
        <v>0</v>
      </c>
      <c r="AT6" s="315" t="str">
        <f t="shared" ref="AT6:AT25" si="34">IF(AO6=0,0,IF(AO6&lt;70,0,IF(AO6&lt;75,"B-",IF(AO6&lt;80,"B",IF(AO6&lt;85,"B+",IF(AO6&lt;90,"A-",IF(AO6&lt;=100,"A")))))))</f>
        <v>B</v>
      </c>
      <c r="AU6" s="317" t="str">
        <f t="shared" ref="AU6:AU25" si="35">IF(AS6=0,AT6,AS6)</f>
        <v>B</v>
      </c>
      <c r="AV6" s="314">
        <v>90</v>
      </c>
      <c r="AW6" s="315">
        <f t="shared" ref="AW6:AW25" si="36">IF(AV6=0,0,IF(AV6&lt;40,0,IF(AV6&lt;50,1,IF(AV6&lt;55,1.333,IF(AV6&lt;60,1.666,IF(AV6&lt;65,2,IF(AV6&lt;70,2.333,IF(AV6&gt;=70,0))))))))</f>
        <v>0</v>
      </c>
      <c r="AX6" s="315">
        <f t="shared" ref="AX6:AX25" si="37">IF(AV6=0,0,IF(AV6&lt;70,0,IF(AV6&lt;75,2.666,IF(AV6&lt;80,3,IF(AV6&lt;85,3.333,IF(AV6&lt;90,3.666,IF(AV6&lt;=100,4)))))))</f>
        <v>4</v>
      </c>
      <c r="AY6" s="316">
        <f t="shared" ref="AY6:AY25" si="38">IF(AW6=0,AX6,AW6)</f>
        <v>4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 t="str">
        <f t="shared" ref="BA6:BA25" si="40">IF(AV6=0,0,IF(AV6&lt;70,0,IF(AV6&lt;75,"B-",IF(AV6&lt;80,"B",IF(AV6&lt;85,"B+",IF(AV6&lt;90,"A-",IF(AV6&lt;=100,"A")))))))</f>
        <v>A</v>
      </c>
      <c r="BB6" s="317" t="str">
        <f t="shared" ref="BB6:BB25" si="41">IF(AZ6=0,BA6,AZ6)</f>
        <v>A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33</v>
      </c>
      <c r="ET6" s="46">
        <f t="shared" ref="ET6:ET25" si="122">IF((ES6=0),0,(ROUND((ES6/ER6),3)))</f>
        <v>3.6669999999999998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A-</v>
      </c>
      <c r="EW6" s="48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53">
        <v>56</v>
      </c>
      <c r="B7" s="145" t="s">
        <v>53</v>
      </c>
      <c r="C7" s="146">
        <v>17102090</v>
      </c>
      <c r="D7" s="332" t="s">
        <v>157</v>
      </c>
      <c r="E7" s="203" t="s">
        <v>33</v>
      </c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310">
        <v>71</v>
      </c>
      <c r="U7" s="311">
        <f t="shared" si="12"/>
        <v>0</v>
      </c>
      <c r="V7" s="311">
        <f t="shared" si="13"/>
        <v>2.6659999999999999</v>
      </c>
      <c r="W7" s="312">
        <f t="shared" si="14"/>
        <v>2.6659999999999999</v>
      </c>
      <c r="X7" s="311">
        <f t="shared" si="15"/>
        <v>0</v>
      </c>
      <c r="Y7" s="311" t="str">
        <f t="shared" si="16"/>
        <v>B-</v>
      </c>
      <c r="Z7" s="313" t="str">
        <f t="shared" si="17"/>
        <v>B-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310">
        <v>95</v>
      </c>
      <c r="AI7" s="311">
        <f t="shared" si="24"/>
        <v>0</v>
      </c>
      <c r="AJ7" s="311">
        <f t="shared" si="25"/>
        <v>4</v>
      </c>
      <c r="AK7" s="312">
        <f t="shared" si="26"/>
        <v>4</v>
      </c>
      <c r="AL7" s="311">
        <f t="shared" si="27"/>
        <v>0</v>
      </c>
      <c r="AM7" s="311" t="str">
        <f t="shared" si="28"/>
        <v>A</v>
      </c>
      <c r="AN7" s="313" t="str">
        <f t="shared" si="29"/>
        <v>A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310">
        <v>94</v>
      </c>
      <c r="AW7" s="311">
        <f t="shared" si="36"/>
        <v>0</v>
      </c>
      <c r="AX7" s="311">
        <f t="shared" si="37"/>
        <v>4</v>
      </c>
      <c r="AY7" s="312">
        <f t="shared" si="38"/>
        <v>4</v>
      </c>
      <c r="AZ7" s="311">
        <f t="shared" si="39"/>
        <v>0</v>
      </c>
      <c r="BA7" s="311" t="str">
        <f t="shared" si="40"/>
        <v>A</v>
      </c>
      <c r="BB7" s="313" t="str">
        <f t="shared" si="41"/>
        <v>A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10.666</v>
      </c>
      <c r="ER7" s="47">
        <f t="shared" si="120"/>
        <v>9</v>
      </c>
      <c r="ES7" s="67">
        <f t="shared" si="121"/>
        <v>31.997999999999998</v>
      </c>
      <c r="ET7" s="68">
        <f t="shared" si="122"/>
        <v>3.5550000000000002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53">
        <v>57</v>
      </c>
      <c r="B8" s="145" t="s">
        <v>53</v>
      </c>
      <c r="C8" s="146">
        <v>17102091</v>
      </c>
      <c r="D8" s="332" t="s">
        <v>158</v>
      </c>
      <c r="E8" s="203" t="s">
        <v>33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310">
        <v>43</v>
      </c>
      <c r="U8" s="311">
        <f t="shared" si="12"/>
        <v>1</v>
      </c>
      <c r="V8" s="311">
        <f t="shared" si="13"/>
        <v>0</v>
      </c>
      <c r="W8" s="312">
        <f t="shared" si="14"/>
        <v>1</v>
      </c>
      <c r="X8" s="311" t="str">
        <f t="shared" si="15"/>
        <v>D</v>
      </c>
      <c r="Y8" s="311">
        <f t="shared" si="16"/>
        <v>0</v>
      </c>
      <c r="Z8" s="313" t="str">
        <f t="shared" si="17"/>
        <v>D</v>
      </c>
      <c r="AA8" s="310">
        <v>80</v>
      </c>
      <c r="AB8" s="311">
        <f t="shared" si="18"/>
        <v>0</v>
      </c>
      <c r="AC8" s="311">
        <f t="shared" si="19"/>
        <v>3.3330000000000002</v>
      </c>
      <c r="AD8" s="312">
        <f t="shared" si="20"/>
        <v>3.3330000000000002</v>
      </c>
      <c r="AE8" s="311">
        <f t="shared" si="21"/>
        <v>0</v>
      </c>
      <c r="AF8" s="311" t="str">
        <f t="shared" si="22"/>
        <v>B+</v>
      </c>
      <c r="AG8" s="313" t="str">
        <f t="shared" si="23"/>
        <v>B+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310">
        <v>70</v>
      </c>
      <c r="AP8" s="311">
        <f t="shared" si="30"/>
        <v>0</v>
      </c>
      <c r="AQ8" s="311">
        <f t="shared" si="31"/>
        <v>2.6659999999999999</v>
      </c>
      <c r="AR8" s="312">
        <f t="shared" si="32"/>
        <v>2.6659999999999999</v>
      </c>
      <c r="AS8" s="311">
        <f t="shared" si="33"/>
        <v>0</v>
      </c>
      <c r="AT8" s="311" t="str">
        <f t="shared" si="34"/>
        <v>B-</v>
      </c>
      <c r="AU8" s="313" t="str">
        <f t="shared" si="35"/>
        <v>B-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310">
        <v>75</v>
      </c>
      <c r="BD8" s="311">
        <f t="shared" si="42"/>
        <v>0</v>
      </c>
      <c r="BE8" s="311">
        <f t="shared" si="43"/>
        <v>3</v>
      </c>
      <c r="BF8" s="312">
        <f t="shared" si="44"/>
        <v>3</v>
      </c>
      <c r="BG8" s="311">
        <f t="shared" si="45"/>
        <v>0</v>
      </c>
      <c r="BH8" s="311" t="str">
        <f t="shared" si="46"/>
        <v>B</v>
      </c>
      <c r="BI8" s="313" t="str">
        <f t="shared" si="47"/>
        <v>B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9.9990000000000006</v>
      </c>
      <c r="ER8" s="47">
        <f t="shared" si="120"/>
        <v>12</v>
      </c>
      <c r="ES8" s="67">
        <f t="shared" si="121"/>
        <v>29.997</v>
      </c>
      <c r="ET8" s="68">
        <f t="shared" si="122"/>
        <v>2.5</v>
      </c>
      <c r="EU8" s="47">
        <f t="shared" si="123"/>
        <v>0</v>
      </c>
      <c r="EV8" s="47" t="str">
        <f t="shared" si="124"/>
        <v>C+</v>
      </c>
      <c r="EW8" s="48" t="str">
        <f t="shared" si="125"/>
        <v>C+</v>
      </c>
      <c r="EX8" s="69"/>
      <c r="EY8" s="70"/>
      <c r="EZ8" s="71"/>
      <c r="FA8" s="52"/>
    </row>
    <row r="9" spans="1:158" ht="50.1" customHeight="1">
      <c r="A9" s="53">
        <v>58</v>
      </c>
      <c r="B9" s="145" t="s">
        <v>53</v>
      </c>
      <c r="C9" s="146">
        <v>17102092</v>
      </c>
      <c r="D9" s="332" t="s">
        <v>159</v>
      </c>
      <c r="E9" s="203" t="s">
        <v>75</v>
      </c>
      <c r="F9" s="310">
        <v>81</v>
      </c>
      <c r="G9" s="311">
        <f t="shared" si="0"/>
        <v>0</v>
      </c>
      <c r="H9" s="311">
        <f t="shared" si="1"/>
        <v>3.3330000000000002</v>
      </c>
      <c r="I9" s="312">
        <f t="shared" si="2"/>
        <v>3.3330000000000002</v>
      </c>
      <c r="J9" s="311">
        <f t="shared" si="3"/>
        <v>0</v>
      </c>
      <c r="K9" s="311" t="str">
        <f t="shared" si="4"/>
        <v>B+</v>
      </c>
      <c r="L9" s="313" t="str">
        <f t="shared" si="5"/>
        <v>B+</v>
      </c>
      <c r="M9" s="310">
        <v>62</v>
      </c>
      <c r="N9" s="311">
        <f t="shared" si="6"/>
        <v>2</v>
      </c>
      <c r="O9" s="311">
        <f t="shared" si="7"/>
        <v>0</v>
      </c>
      <c r="P9" s="312">
        <f t="shared" si="8"/>
        <v>2</v>
      </c>
      <c r="Q9" s="311" t="str">
        <f t="shared" si="9"/>
        <v>C</v>
      </c>
      <c r="R9" s="311">
        <f t="shared" si="10"/>
        <v>0</v>
      </c>
      <c r="S9" s="313" t="str">
        <f t="shared" si="11"/>
        <v>C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310">
        <v>80</v>
      </c>
      <c r="AI9" s="311">
        <f t="shared" si="24"/>
        <v>0</v>
      </c>
      <c r="AJ9" s="311">
        <f t="shared" si="25"/>
        <v>3.3330000000000002</v>
      </c>
      <c r="AK9" s="312">
        <f t="shared" si="26"/>
        <v>3.3330000000000002</v>
      </c>
      <c r="AL9" s="311">
        <f t="shared" si="27"/>
        <v>0</v>
      </c>
      <c r="AM9" s="311" t="str">
        <f t="shared" si="28"/>
        <v>B+</v>
      </c>
      <c r="AN9" s="313" t="str">
        <f t="shared" si="29"/>
        <v>B+</v>
      </c>
      <c r="AO9" s="310">
        <v>82</v>
      </c>
      <c r="AP9" s="311">
        <f t="shared" si="30"/>
        <v>0</v>
      </c>
      <c r="AQ9" s="311">
        <f t="shared" si="31"/>
        <v>3.3330000000000002</v>
      </c>
      <c r="AR9" s="312">
        <f t="shared" si="32"/>
        <v>3.3330000000000002</v>
      </c>
      <c r="AS9" s="311">
        <f t="shared" si="33"/>
        <v>0</v>
      </c>
      <c r="AT9" s="311" t="str">
        <f t="shared" si="34"/>
        <v>B+</v>
      </c>
      <c r="AU9" s="313" t="str">
        <f t="shared" si="35"/>
        <v>B+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310">
        <v>50</v>
      </c>
      <c r="BK9" s="311">
        <f t="shared" si="48"/>
        <v>1.333</v>
      </c>
      <c r="BL9" s="311">
        <f t="shared" si="49"/>
        <v>0</v>
      </c>
      <c r="BM9" s="312">
        <f t="shared" si="50"/>
        <v>1.333</v>
      </c>
      <c r="BN9" s="311" t="str">
        <f t="shared" si="51"/>
        <v>D+</v>
      </c>
      <c r="BO9" s="311">
        <f t="shared" si="52"/>
        <v>0</v>
      </c>
      <c r="BP9" s="313" t="str">
        <f t="shared" si="53"/>
        <v>D+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13.332000000000001</v>
      </c>
      <c r="ER9" s="47">
        <f t="shared" si="120"/>
        <v>15</v>
      </c>
      <c r="ES9" s="67">
        <f t="shared" si="121"/>
        <v>39.996000000000002</v>
      </c>
      <c r="ET9" s="68">
        <f t="shared" si="122"/>
        <v>2.6659999999999999</v>
      </c>
      <c r="EU9" s="47">
        <f t="shared" si="123"/>
        <v>0</v>
      </c>
      <c r="EV9" s="47" t="str">
        <f t="shared" si="124"/>
        <v>B-</v>
      </c>
      <c r="EW9" s="48" t="str">
        <f t="shared" si="125"/>
        <v>B-</v>
      </c>
      <c r="EX9" s="69"/>
      <c r="EY9" s="70"/>
      <c r="EZ9" s="71"/>
      <c r="FA9" s="52"/>
    </row>
    <row r="10" spans="1:158" ht="50.1" customHeight="1">
      <c r="A10" s="53">
        <v>59</v>
      </c>
      <c r="B10" s="145" t="s">
        <v>53</v>
      </c>
      <c r="C10" s="146">
        <v>17102093</v>
      </c>
      <c r="D10" s="332" t="s">
        <v>160</v>
      </c>
      <c r="E10" s="203" t="s">
        <v>75</v>
      </c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310">
        <v>76</v>
      </c>
      <c r="U10" s="311">
        <f t="shared" si="12"/>
        <v>0</v>
      </c>
      <c r="V10" s="311">
        <f t="shared" si="13"/>
        <v>3</v>
      </c>
      <c r="W10" s="312">
        <f t="shared" si="14"/>
        <v>3</v>
      </c>
      <c r="X10" s="311">
        <f t="shared" si="15"/>
        <v>0</v>
      </c>
      <c r="Y10" s="311" t="str">
        <f t="shared" si="16"/>
        <v>B</v>
      </c>
      <c r="Z10" s="313" t="str">
        <f t="shared" si="17"/>
        <v>B</v>
      </c>
      <c r="AA10" s="310">
        <v>75</v>
      </c>
      <c r="AB10" s="311">
        <f t="shared" si="18"/>
        <v>0</v>
      </c>
      <c r="AC10" s="311">
        <f t="shared" si="19"/>
        <v>3</v>
      </c>
      <c r="AD10" s="312">
        <f t="shared" si="20"/>
        <v>3</v>
      </c>
      <c r="AE10" s="311">
        <f t="shared" si="21"/>
        <v>0</v>
      </c>
      <c r="AF10" s="311" t="str">
        <f t="shared" si="22"/>
        <v>B</v>
      </c>
      <c r="AG10" s="313" t="str">
        <f t="shared" si="23"/>
        <v>B</v>
      </c>
      <c r="AH10" s="310">
        <v>85</v>
      </c>
      <c r="AI10" s="311">
        <f t="shared" si="24"/>
        <v>0</v>
      </c>
      <c r="AJ10" s="311">
        <f t="shared" si="25"/>
        <v>3.6659999999999999</v>
      </c>
      <c r="AK10" s="312">
        <f t="shared" si="26"/>
        <v>3.6659999999999999</v>
      </c>
      <c r="AL10" s="311">
        <f t="shared" si="27"/>
        <v>0</v>
      </c>
      <c r="AM10" s="311" t="str">
        <f t="shared" si="28"/>
        <v>A-</v>
      </c>
      <c r="AN10" s="313" t="str">
        <f t="shared" si="29"/>
        <v>A-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310">
        <v>67</v>
      </c>
      <c r="BK10" s="311">
        <f t="shared" si="48"/>
        <v>2.3330000000000002</v>
      </c>
      <c r="BL10" s="311">
        <f t="shared" si="49"/>
        <v>0</v>
      </c>
      <c r="BM10" s="312">
        <f t="shared" si="50"/>
        <v>2.3330000000000002</v>
      </c>
      <c r="BN10" s="311" t="str">
        <f t="shared" si="51"/>
        <v>C+</v>
      </c>
      <c r="BO10" s="311">
        <f t="shared" si="52"/>
        <v>0</v>
      </c>
      <c r="BP10" s="313" t="str">
        <f t="shared" si="53"/>
        <v>C+</v>
      </c>
      <c r="BQ10" s="310">
        <v>24</v>
      </c>
      <c r="BR10" s="311">
        <f t="shared" si="54"/>
        <v>0</v>
      </c>
      <c r="BS10" s="311">
        <f t="shared" si="55"/>
        <v>0</v>
      </c>
      <c r="BT10" s="312">
        <f t="shared" si="56"/>
        <v>0</v>
      </c>
      <c r="BU10" s="311" t="str">
        <f t="shared" si="57"/>
        <v>F</v>
      </c>
      <c r="BV10" s="311">
        <f t="shared" si="58"/>
        <v>0</v>
      </c>
      <c r="BW10" s="313" t="str">
        <f t="shared" si="59"/>
        <v>F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11.999000000000001</v>
      </c>
      <c r="ER10" s="47">
        <f t="shared" si="120"/>
        <v>15</v>
      </c>
      <c r="ES10" s="67">
        <f t="shared" si="121"/>
        <v>35.997</v>
      </c>
      <c r="ET10" s="68">
        <f t="shared" si="122"/>
        <v>2.4</v>
      </c>
      <c r="EU10" s="47">
        <f t="shared" si="123"/>
        <v>0</v>
      </c>
      <c r="EV10" s="47" t="str">
        <f t="shared" si="124"/>
        <v>C+</v>
      </c>
      <c r="EW10" s="48" t="str">
        <f t="shared" si="125"/>
        <v>C+</v>
      </c>
      <c r="EX10" s="69"/>
      <c r="EY10" s="70"/>
      <c r="EZ10" s="71"/>
      <c r="FA10" s="52"/>
    </row>
    <row r="11" spans="1:158" ht="50.1" customHeight="1">
      <c r="A11" s="53">
        <v>60</v>
      </c>
      <c r="B11" s="145" t="s">
        <v>53</v>
      </c>
      <c r="C11" s="146">
        <v>17102094</v>
      </c>
      <c r="D11" s="332" t="s">
        <v>161</v>
      </c>
      <c r="E11" s="203" t="s">
        <v>75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310" t="s">
        <v>446</v>
      </c>
      <c r="AB11" s="311">
        <f t="shared" si="18"/>
        <v>0</v>
      </c>
      <c r="AC11" s="311" t="b">
        <f t="shared" si="19"/>
        <v>0</v>
      </c>
      <c r="AD11" s="312" t="b">
        <f t="shared" si="20"/>
        <v>0</v>
      </c>
      <c r="AE11" s="311">
        <f t="shared" si="21"/>
        <v>0</v>
      </c>
      <c r="AF11" s="311" t="b">
        <f t="shared" si="22"/>
        <v>0</v>
      </c>
      <c r="AG11" s="313" t="b">
        <f t="shared" si="23"/>
        <v>0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10" t="s">
        <v>446</v>
      </c>
      <c r="BK11" s="311">
        <f t="shared" si="48"/>
        <v>0</v>
      </c>
      <c r="BL11" s="311" t="b">
        <f t="shared" si="49"/>
        <v>0</v>
      </c>
      <c r="BM11" s="312" t="b">
        <f t="shared" si="50"/>
        <v>0</v>
      </c>
      <c r="BN11" s="311">
        <f t="shared" si="51"/>
        <v>0</v>
      </c>
      <c r="BO11" s="311" t="b">
        <f t="shared" si="52"/>
        <v>0</v>
      </c>
      <c r="BP11" s="313" t="b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310" t="s">
        <v>446</v>
      </c>
      <c r="CF11" s="311">
        <f t="shared" si="66"/>
        <v>0</v>
      </c>
      <c r="CG11" s="311" t="b">
        <f t="shared" si="67"/>
        <v>0</v>
      </c>
      <c r="CH11" s="312" t="b">
        <f t="shared" si="68"/>
        <v>0</v>
      </c>
      <c r="CI11" s="311">
        <f t="shared" si="69"/>
        <v>0</v>
      </c>
      <c r="CJ11" s="311" t="b">
        <f t="shared" si="70"/>
        <v>0</v>
      </c>
      <c r="CK11" s="313" t="b">
        <f t="shared" si="71"/>
        <v>0</v>
      </c>
      <c r="CL11" s="310" t="s">
        <v>446</v>
      </c>
      <c r="CM11" s="311">
        <f t="shared" si="72"/>
        <v>0</v>
      </c>
      <c r="CN11" s="311" t="b">
        <f t="shared" si="73"/>
        <v>0</v>
      </c>
      <c r="CO11" s="312" t="b">
        <f t="shared" si="74"/>
        <v>0</v>
      </c>
      <c r="CP11" s="311">
        <f t="shared" si="75"/>
        <v>0</v>
      </c>
      <c r="CQ11" s="311" t="b">
        <f t="shared" si="76"/>
        <v>0</v>
      </c>
      <c r="CR11" s="313" t="b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0</v>
      </c>
      <c r="ER11" s="47">
        <f t="shared" si="120"/>
        <v>0</v>
      </c>
      <c r="ES11" s="67">
        <f t="shared" si="121"/>
        <v>0</v>
      </c>
      <c r="ET11" s="68">
        <f t="shared" si="122"/>
        <v>0</v>
      </c>
      <c r="EU11" s="47">
        <f t="shared" si="123"/>
        <v>0</v>
      </c>
      <c r="EV11" s="47">
        <f t="shared" si="124"/>
        <v>0</v>
      </c>
      <c r="EW11" s="48">
        <f t="shared" si="125"/>
        <v>0</v>
      </c>
      <c r="EX11" s="69"/>
      <c r="EY11" s="70"/>
      <c r="EZ11" s="71"/>
      <c r="FA11" s="52"/>
    </row>
    <row r="12" spans="1:158" ht="50.1" customHeight="1">
      <c r="A12" s="53">
        <v>61</v>
      </c>
      <c r="B12" s="145" t="s">
        <v>53</v>
      </c>
      <c r="C12" s="146">
        <v>17102095</v>
      </c>
      <c r="D12" s="332" t="s">
        <v>162</v>
      </c>
      <c r="E12" s="203" t="s">
        <v>75</v>
      </c>
      <c r="F12" s="310">
        <v>78</v>
      </c>
      <c r="G12" s="311">
        <f t="shared" si="0"/>
        <v>0</v>
      </c>
      <c r="H12" s="311">
        <f t="shared" si="1"/>
        <v>3</v>
      </c>
      <c r="I12" s="312">
        <f t="shared" si="2"/>
        <v>3</v>
      </c>
      <c r="J12" s="311">
        <f t="shared" si="3"/>
        <v>0</v>
      </c>
      <c r="K12" s="311" t="str">
        <f t="shared" si="4"/>
        <v>B</v>
      </c>
      <c r="L12" s="313" t="str">
        <f t="shared" si="5"/>
        <v>B</v>
      </c>
      <c r="M12" s="310">
        <v>60</v>
      </c>
      <c r="N12" s="311">
        <f t="shared" si="6"/>
        <v>2</v>
      </c>
      <c r="O12" s="311">
        <f t="shared" si="7"/>
        <v>0</v>
      </c>
      <c r="P12" s="312">
        <f t="shared" si="8"/>
        <v>2</v>
      </c>
      <c r="Q12" s="311" t="str">
        <f t="shared" si="9"/>
        <v>C</v>
      </c>
      <c r="R12" s="311">
        <f t="shared" si="10"/>
        <v>0</v>
      </c>
      <c r="S12" s="313" t="str">
        <f t="shared" si="11"/>
        <v>C</v>
      </c>
      <c r="T12" s="310">
        <v>72</v>
      </c>
      <c r="U12" s="311">
        <f t="shared" si="12"/>
        <v>0</v>
      </c>
      <c r="V12" s="311">
        <f t="shared" si="13"/>
        <v>2.6659999999999999</v>
      </c>
      <c r="W12" s="312">
        <f t="shared" si="14"/>
        <v>2.6659999999999999</v>
      </c>
      <c r="X12" s="311">
        <f t="shared" si="15"/>
        <v>0</v>
      </c>
      <c r="Y12" s="311" t="str">
        <f t="shared" si="16"/>
        <v>B-</v>
      </c>
      <c r="Z12" s="313" t="str">
        <f t="shared" si="17"/>
        <v>B-</v>
      </c>
      <c r="AA12" s="310">
        <v>81</v>
      </c>
      <c r="AB12" s="311">
        <f t="shared" si="18"/>
        <v>0</v>
      </c>
      <c r="AC12" s="311">
        <f t="shared" si="19"/>
        <v>3.3330000000000002</v>
      </c>
      <c r="AD12" s="312">
        <f t="shared" si="20"/>
        <v>3.3330000000000002</v>
      </c>
      <c r="AE12" s="311">
        <f t="shared" si="21"/>
        <v>0</v>
      </c>
      <c r="AF12" s="311" t="str">
        <f t="shared" si="22"/>
        <v>B+</v>
      </c>
      <c r="AG12" s="313" t="str">
        <f t="shared" si="23"/>
        <v>B+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310">
        <v>77</v>
      </c>
      <c r="BK12" s="311">
        <f t="shared" si="48"/>
        <v>0</v>
      </c>
      <c r="BL12" s="311">
        <f t="shared" si="49"/>
        <v>3</v>
      </c>
      <c r="BM12" s="312">
        <f t="shared" si="50"/>
        <v>3</v>
      </c>
      <c r="BN12" s="311">
        <f t="shared" si="51"/>
        <v>0</v>
      </c>
      <c r="BO12" s="311" t="str">
        <f t="shared" si="52"/>
        <v>B</v>
      </c>
      <c r="BP12" s="313" t="str">
        <f t="shared" si="53"/>
        <v>B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13.999000000000001</v>
      </c>
      <c r="ER12" s="47">
        <f t="shared" si="120"/>
        <v>15</v>
      </c>
      <c r="ES12" s="67">
        <f t="shared" si="121"/>
        <v>41.997</v>
      </c>
      <c r="ET12" s="68">
        <f t="shared" si="122"/>
        <v>2.8</v>
      </c>
      <c r="EU12" s="47">
        <f t="shared" si="123"/>
        <v>0</v>
      </c>
      <c r="EV12" s="47" t="str">
        <f t="shared" si="124"/>
        <v>B-</v>
      </c>
      <c r="EW12" s="48" t="str">
        <f t="shared" si="125"/>
        <v>B-</v>
      </c>
      <c r="EX12" s="69"/>
      <c r="EY12" s="70"/>
      <c r="EZ12" s="71"/>
      <c r="FA12" s="52"/>
    </row>
    <row r="13" spans="1:158" ht="50.1" customHeight="1">
      <c r="A13" s="53">
        <v>62</v>
      </c>
      <c r="B13" s="145" t="s">
        <v>53</v>
      </c>
      <c r="C13" s="146">
        <v>17102096</v>
      </c>
      <c r="D13" s="332" t="s">
        <v>163</v>
      </c>
      <c r="E13" s="203" t="s">
        <v>75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310">
        <v>71</v>
      </c>
      <c r="AB13" s="311">
        <f t="shared" si="18"/>
        <v>0</v>
      </c>
      <c r="AC13" s="311">
        <f t="shared" si="19"/>
        <v>2.6659999999999999</v>
      </c>
      <c r="AD13" s="312">
        <f t="shared" si="20"/>
        <v>2.6659999999999999</v>
      </c>
      <c r="AE13" s="311">
        <f t="shared" si="21"/>
        <v>0</v>
      </c>
      <c r="AF13" s="311" t="str">
        <f t="shared" si="22"/>
        <v>B-</v>
      </c>
      <c r="AG13" s="313" t="str">
        <f t="shared" si="23"/>
        <v>B-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310">
        <v>66</v>
      </c>
      <c r="BK13" s="311">
        <f t="shared" si="48"/>
        <v>2.3330000000000002</v>
      </c>
      <c r="BL13" s="311">
        <f t="shared" si="49"/>
        <v>0</v>
      </c>
      <c r="BM13" s="312">
        <f t="shared" si="50"/>
        <v>2.3330000000000002</v>
      </c>
      <c r="BN13" s="311" t="str">
        <f t="shared" si="51"/>
        <v>C+</v>
      </c>
      <c r="BO13" s="311">
        <f t="shared" si="52"/>
        <v>0</v>
      </c>
      <c r="BP13" s="313" t="str">
        <f t="shared" si="53"/>
        <v>C+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310">
        <v>42</v>
      </c>
      <c r="BY13" s="311">
        <f t="shared" si="60"/>
        <v>1</v>
      </c>
      <c r="BZ13" s="311">
        <f t="shared" si="61"/>
        <v>0</v>
      </c>
      <c r="CA13" s="312">
        <f t="shared" si="62"/>
        <v>1</v>
      </c>
      <c r="CB13" s="311" t="str">
        <f t="shared" si="63"/>
        <v>D</v>
      </c>
      <c r="CC13" s="311">
        <f t="shared" si="64"/>
        <v>0</v>
      </c>
      <c r="CD13" s="313" t="str">
        <f t="shared" si="65"/>
        <v>D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5.9990000000000006</v>
      </c>
      <c r="ER13" s="47">
        <f t="shared" si="120"/>
        <v>9</v>
      </c>
      <c r="ES13" s="67">
        <f t="shared" si="121"/>
        <v>17.997</v>
      </c>
      <c r="ET13" s="68">
        <f t="shared" si="122"/>
        <v>2</v>
      </c>
      <c r="EU13" s="47" t="str">
        <f t="shared" si="123"/>
        <v>C</v>
      </c>
      <c r="EV13" s="47">
        <f t="shared" si="124"/>
        <v>0</v>
      </c>
      <c r="EW13" s="48" t="str">
        <f t="shared" si="125"/>
        <v>C</v>
      </c>
      <c r="EX13" s="69"/>
      <c r="EY13" s="70"/>
      <c r="EZ13" s="71"/>
      <c r="FA13" s="52"/>
    </row>
    <row r="14" spans="1:158" ht="50.1" customHeight="1">
      <c r="A14" s="53">
        <v>63</v>
      </c>
      <c r="B14" s="145" t="s">
        <v>53</v>
      </c>
      <c r="C14" s="146">
        <v>17102097</v>
      </c>
      <c r="D14" s="332" t="s">
        <v>164</v>
      </c>
      <c r="E14" s="202" t="s">
        <v>75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310">
        <v>76</v>
      </c>
      <c r="N14" s="311">
        <f t="shared" si="6"/>
        <v>0</v>
      </c>
      <c r="O14" s="311">
        <f t="shared" si="7"/>
        <v>3</v>
      </c>
      <c r="P14" s="312">
        <f t="shared" si="8"/>
        <v>3</v>
      </c>
      <c r="Q14" s="311">
        <f t="shared" si="9"/>
        <v>0</v>
      </c>
      <c r="R14" s="311" t="str">
        <f t="shared" si="10"/>
        <v>B</v>
      </c>
      <c r="S14" s="313" t="str">
        <f t="shared" si="11"/>
        <v>B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310">
        <v>68</v>
      </c>
      <c r="AB14" s="311">
        <f t="shared" si="18"/>
        <v>2.3330000000000002</v>
      </c>
      <c r="AC14" s="311">
        <f t="shared" si="19"/>
        <v>0</v>
      </c>
      <c r="AD14" s="312">
        <f t="shared" si="20"/>
        <v>2.3330000000000002</v>
      </c>
      <c r="AE14" s="311" t="str">
        <f t="shared" si="21"/>
        <v>C+</v>
      </c>
      <c r="AF14" s="311">
        <f t="shared" si="22"/>
        <v>0</v>
      </c>
      <c r="AG14" s="313" t="str">
        <f t="shared" si="23"/>
        <v>C+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310" t="s">
        <v>446</v>
      </c>
      <c r="BY14" s="311">
        <f t="shared" si="60"/>
        <v>0</v>
      </c>
      <c r="BZ14" s="311" t="b">
        <f t="shared" si="61"/>
        <v>0</v>
      </c>
      <c r="CA14" s="312" t="b">
        <f t="shared" si="62"/>
        <v>0</v>
      </c>
      <c r="CB14" s="311">
        <f t="shared" si="63"/>
        <v>0</v>
      </c>
      <c r="CC14" s="311" t="b">
        <f t="shared" si="64"/>
        <v>0</v>
      </c>
      <c r="CD14" s="313" t="b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5.3330000000000002</v>
      </c>
      <c r="ER14" s="47">
        <f t="shared" si="120"/>
        <v>6</v>
      </c>
      <c r="ES14" s="67">
        <f t="shared" si="121"/>
        <v>15.999000000000001</v>
      </c>
      <c r="ET14" s="68">
        <f t="shared" si="122"/>
        <v>2.6669999999999998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53">
        <v>64</v>
      </c>
      <c r="B15" s="145" t="s">
        <v>53</v>
      </c>
      <c r="C15" s="146">
        <v>17102098</v>
      </c>
      <c r="D15" s="332" t="s">
        <v>165</v>
      </c>
      <c r="E15" s="202" t="s">
        <v>75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310">
        <v>86</v>
      </c>
      <c r="AI15" s="311">
        <f t="shared" si="24"/>
        <v>0</v>
      </c>
      <c r="AJ15" s="311">
        <f t="shared" si="25"/>
        <v>3.6659999999999999</v>
      </c>
      <c r="AK15" s="312">
        <f t="shared" si="26"/>
        <v>3.6659999999999999</v>
      </c>
      <c r="AL15" s="311">
        <f t="shared" si="27"/>
        <v>0</v>
      </c>
      <c r="AM15" s="311" t="str">
        <f t="shared" si="28"/>
        <v>A-</v>
      </c>
      <c r="AN15" s="313" t="str">
        <f t="shared" si="29"/>
        <v>A-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310">
        <v>82</v>
      </c>
      <c r="AW15" s="311">
        <f t="shared" si="36"/>
        <v>0</v>
      </c>
      <c r="AX15" s="311">
        <f t="shared" si="37"/>
        <v>3.3330000000000002</v>
      </c>
      <c r="AY15" s="312">
        <f t="shared" si="38"/>
        <v>3.3330000000000002</v>
      </c>
      <c r="AZ15" s="311">
        <f t="shared" si="39"/>
        <v>0</v>
      </c>
      <c r="BA15" s="311" t="str">
        <f t="shared" si="40"/>
        <v>B+</v>
      </c>
      <c r="BB15" s="313" t="str">
        <f t="shared" si="41"/>
        <v>B+</v>
      </c>
      <c r="BC15" s="310">
        <v>82</v>
      </c>
      <c r="BD15" s="311">
        <f t="shared" si="42"/>
        <v>0</v>
      </c>
      <c r="BE15" s="311">
        <f t="shared" si="43"/>
        <v>3.3330000000000002</v>
      </c>
      <c r="BF15" s="312">
        <f t="shared" si="44"/>
        <v>3.3330000000000002</v>
      </c>
      <c r="BG15" s="311">
        <f t="shared" si="45"/>
        <v>0</v>
      </c>
      <c r="BH15" s="311" t="str">
        <f t="shared" si="46"/>
        <v>B+</v>
      </c>
      <c r="BI15" s="313" t="str">
        <f t="shared" si="47"/>
        <v>B+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310">
        <v>74</v>
      </c>
      <c r="BY15" s="311">
        <f t="shared" si="60"/>
        <v>0</v>
      </c>
      <c r="BZ15" s="311">
        <f t="shared" si="61"/>
        <v>2.6659999999999999</v>
      </c>
      <c r="CA15" s="312">
        <f t="shared" si="62"/>
        <v>2.6659999999999999</v>
      </c>
      <c r="CB15" s="311">
        <f t="shared" si="63"/>
        <v>0</v>
      </c>
      <c r="CC15" s="311" t="str">
        <f t="shared" si="64"/>
        <v>B-</v>
      </c>
      <c r="CD15" s="313" t="str">
        <f t="shared" si="65"/>
        <v>B-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310">
        <v>91</v>
      </c>
      <c r="CT15" s="311">
        <f t="shared" si="78"/>
        <v>0</v>
      </c>
      <c r="CU15" s="311">
        <f t="shared" si="79"/>
        <v>4</v>
      </c>
      <c r="CV15" s="312">
        <f t="shared" si="80"/>
        <v>4</v>
      </c>
      <c r="CW15" s="311">
        <f t="shared" si="81"/>
        <v>0</v>
      </c>
      <c r="CX15" s="311" t="str">
        <f t="shared" si="82"/>
        <v>A</v>
      </c>
      <c r="CY15" s="313" t="str">
        <f t="shared" si="83"/>
        <v>A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16.998000000000001</v>
      </c>
      <c r="ER15" s="47">
        <f t="shared" si="120"/>
        <v>15</v>
      </c>
      <c r="ES15" s="67">
        <f t="shared" si="121"/>
        <v>50.994</v>
      </c>
      <c r="ET15" s="68">
        <f t="shared" si="122"/>
        <v>3.4</v>
      </c>
      <c r="EU15" s="47">
        <f t="shared" si="123"/>
        <v>0</v>
      </c>
      <c r="EV15" s="47" t="str">
        <f t="shared" si="124"/>
        <v>B+</v>
      </c>
      <c r="EW15" s="48" t="str">
        <f t="shared" si="125"/>
        <v>B+</v>
      </c>
      <c r="EX15" s="69"/>
      <c r="EY15" s="70"/>
      <c r="EZ15" s="71"/>
      <c r="FA15" s="52"/>
    </row>
    <row r="16" spans="1:158" ht="50.1" customHeight="1">
      <c r="A16" s="53">
        <v>65</v>
      </c>
      <c r="B16" s="145" t="s">
        <v>53</v>
      </c>
      <c r="C16" s="146">
        <v>17102099</v>
      </c>
      <c r="D16" s="332" t="s">
        <v>166</v>
      </c>
      <c r="E16" s="202" t="s">
        <v>75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310" t="s">
        <v>446</v>
      </c>
      <c r="U16" s="311">
        <f t="shared" si="12"/>
        <v>0</v>
      </c>
      <c r="V16" s="311" t="b">
        <f t="shared" si="13"/>
        <v>0</v>
      </c>
      <c r="W16" s="312" t="b">
        <f t="shared" si="14"/>
        <v>0</v>
      </c>
      <c r="X16" s="311">
        <f t="shared" si="15"/>
        <v>0</v>
      </c>
      <c r="Y16" s="311" t="b">
        <f t="shared" si="16"/>
        <v>0</v>
      </c>
      <c r="Z16" s="313" t="b">
        <f t="shared" si="17"/>
        <v>0</v>
      </c>
      <c r="AA16" s="310" t="s">
        <v>446</v>
      </c>
      <c r="AB16" s="311">
        <f t="shared" si="18"/>
        <v>0</v>
      </c>
      <c r="AC16" s="311" t="b">
        <f t="shared" si="19"/>
        <v>0</v>
      </c>
      <c r="AD16" s="312" t="b">
        <f t="shared" si="20"/>
        <v>0</v>
      </c>
      <c r="AE16" s="311">
        <f t="shared" si="21"/>
        <v>0</v>
      </c>
      <c r="AF16" s="311" t="b">
        <f t="shared" si="22"/>
        <v>0</v>
      </c>
      <c r="AG16" s="313" t="b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310" t="s">
        <v>446</v>
      </c>
      <c r="AW16" s="311">
        <f t="shared" si="36"/>
        <v>0</v>
      </c>
      <c r="AX16" s="311" t="b">
        <f t="shared" si="37"/>
        <v>0</v>
      </c>
      <c r="AY16" s="312" t="b">
        <f t="shared" si="38"/>
        <v>0</v>
      </c>
      <c r="AZ16" s="311">
        <f t="shared" si="39"/>
        <v>0</v>
      </c>
      <c r="BA16" s="311" t="b">
        <f t="shared" si="40"/>
        <v>0</v>
      </c>
      <c r="BB16" s="313" t="b">
        <f t="shared" si="41"/>
        <v>0</v>
      </c>
      <c r="BC16" s="310" t="s">
        <v>446</v>
      </c>
      <c r="BD16" s="311">
        <f t="shared" si="42"/>
        <v>0</v>
      </c>
      <c r="BE16" s="311" t="b">
        <f t="shared" si="43"/>
        <v>0</v>
      </c>
      <c r="BF16" s="312" t="b">
        <f t="shared" si="44"/>
        <v>0</v>
      </c>
      <c r="BG16" s="311">
        <f t="shared" si="45"/>
        <v>0</v>
      </c>
      <c r="BH16" s="311" t="b">
        <f t="shared" si="46"/>
        <v>0</v>
      </c>
      <c r="BI16" s="313" t="b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310" t="s">
        <v>446</v>
      </c>
      <c r="DA16" s="311">
        <f t="shared" si="84"/>
        <v>0</v>
      </c>
      <c r="DB16" s="311" t="b">
        <f t="shared" si="85"/>
        <v>0</v>
      </c>
      <c r="DC16" s="312" t="b">
        <f t="shared" si="86"/>
        <v>0</v>
      </c>
      <c r="DD16" s="311">
        <f t="shared" si="87"/>
        <v>0</v>
      </c>
      <c r="DE16" s="311" t="b">
        <f t="shared" si="88"/>
        <v>0</v>
      </c>
      <c r="DF16" s="313" t="b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0</v>
      </c>
      <c r="ER16" s="47">
        <f t="shared" si="120"/>
        <v>0</v>
      </c>
      <c r="ES16" s="67">
        <f t="shared" si="121"/>
        <v>0</v>
      </c>
      <c r="ET16" s="68">
        <f t="shared" si="122"/>
        <v>0</v>
      </c>
      <c r="EU16" s="47">
        <f t="shared" si="123"/>
        <v>0</v>
      </c>
      <c r="EV16" s="47">
        <f t="shared" si="124"/>
        <v>0</v>
      </c>
      <c r="EW16" s="48">
        <f t="shared" si="125"/>
        <v>0</v>
      </c>
      <c r="EX16" s="69"/>
      <c r="EY16" s="70"/>
      <c r="EZ16" s="71"/>
      <c r="FA16" s="52"/>
    </row>
    <row r="17" spans="1:157" ht="50.1" customHeight="1">
      <c r="A17" s="53">
        <v>66</v>
      </c>
      <c r="B17" s="145" t="s">
        <v>53</v>
      </c>
      <c r="C17" s="146">
        <v>17102100</v>
      </c>
      <c r="D17" s="332" t="s">
        <v>167</v>
      </c>
      <c r="E17" s="202" t="s">
        <v>75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310" t="s">
        <v>446</v>
      </c>
      <c r="AI17" s="311">
        <f t="shared" si="24"/>
        <v>0</v>
      </c>
      <c r="AJ17" s="311" t="b">
        <f t="shared" si="25"/>
        <v>0</v>
      </c>
      <c r="AK17" s="312" t="b">
        <f t="shared" si="26"/>
        <v>0</v>
      </c>
      <c r="AL17" s="311">
        <f t="shared" si="27"/>
        <v>0</v>
      </c>
      <c r="AM17" s="311" t="b">
        <f t="shared" si="28"/>
        <v>0</v>
      </c>
      <c r="AN17" s="313" t="b">
        <f t="shared" si="29"/>
        <v>0</v>
      </c>
      <c r="AO17" s="310" t="s">
        <v>446</v>
      </c>
      <c r="AP17" s="311">
        <f t="shared" si="30"/>
        <v>0</v>
      </c>
      <c r="AQ17" s="311" t="b">
        <f t="shared" si="31"/>
        <v>0</v>
      </c>
      <c r="AR17" s="312" t="b">
        <f t="shared" si="32"/>
        <v>0</v>
      </c>
      <c r="AS17" s="311">
        <f t="shared" si="33"/>
        <v>0</v>
      </c>
      <c r="AT17" s="311" t="b">
        <f t="shared" si="34"/>
        <v>0</v>
      </c>
      <c r="AU17" s="313" t="b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310" t="s">
        <v>446</v>
      </c>
      <c r="BK17" s="311">
        <f t="shared" si="48"/>
        <v>0</v>
      </c>
      <c r="BL17" s="311" t="b">
        <f t="shared" si="49"/>
        <v>0</v>
      </c>
      <c r="BM17" s="312" t="b">
        <f t="shared" si="50"/>
        <v>0</v>
      </c>
      <c r="BN17" s="311">
        <f t="shared" si="51"/>
        <v>0</v>
      </c>
      <c r="BO17" s="311" t="b">
        <f t="shared" si="52"/>
        <v>0</v>
      </c>
      <c r="BP17" s="313" t="b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310" t="s">
        <v>446</v>
      </c>
      <c r="BY17" s="311">
        <f t="shared" si="60"/>
        <v>0</v>
      </c>
      <c r="BZ17" s="311" t="b">
        <f t="shared" si="61"/>
        <v>0</v>
      </c>
      <c r="CA17" s="312" t="b">
        <f t="shared" si="62"/>
        <v>0</v>
      </c>
      <c r="CB17" s="311">
        <f t="shared" si="63"/>
        <v>0</v>
      </c>
      <c r="CC17" s="311" t="b">
        <f t="shared" si="64"/>
        <v>0</v>
      </c>
      <c r="CD17" s="313" t="b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0</v>
      </c>
      <c r="ER17" s="47">
        <f t="shared" si="120"/>
        <v>0</v>
      </c>
      <c r="ES17" s="67">
        <f t="shared" si="121"/>
        <v>0</v>
      </c>
      <c r="ET17" s="68">
        <f t="shared" si="122"/>
        <v>0</v>
      </c>
      <c r="EU17" s="47">
        <f t="shared" si="123"/>
        <v>0</v>
      </c>
      <c r="EV17" s="47">
        <f t="shared" si="124"/>
        <v>0</v>
      </c>
      <c r="EW17" s="48">
        <f t="shared" si="125"/>
        <v>0</v>
      </c>
      <c r="EX17" s="69"/>
      <c r="EY17" s="70"/>
      <c r="EZ17" s="71"/>
      <c r="FA17" s="52"/>
    </row>
    <row r="18" spans="1:157" ht="50.1" customHeight="1">
      <c r="A18" s="53">
        <v>67</v>
      </c>
      <c r="B18" s="145" t="s">
        <v>53</v>
      </c>
      <c r="C18" s="146">
        <v>17102101</v>
      </c>
      <c r="D18" s="332" t="s">
        <v>168</v>
      </c>
      <c r="E18" s="202" t="s">
        <v>75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310">
        <v>30</v>
      </c>
      <c r="N18" s="311">
        <f t="shared" si="6"/>
        <v>0</v>
      </c>
      <c r="O18" s="311">
        <f t="shared" si="7"/>
        <v>0</v>
      </c>
      <c r="P18" s="312">
        <f t="shared" si="8"/>
        <v>0</v>
      </c>
      <c r="Q18" s="311" t="str">
        <f t="shared" si="9"/>
        <v>F</v>
      </c>
      <c r="R18" s="311">
        <f t="shared" si="10"/>
        <v>0</v>
      </c>
      <c r="S18" s="313" t="str">
        <f t="shared" si="11"/>
        <v>F</v>
      </c>
      <c r="T18" s="310">
        <v>70</v>
      </c>
      <c r="U18" s="311">
        <f t="shared" si="12"/>
        <v>0</v>
      </c>
      <c r="V18" s="311">
        <f t="shared" si="13"/>
        <v>2.6659999999999999</v>
      </c>
      <c r="W18" s="312">
        <f t="shared" si="14"/>
        <v>2.6659999999999999</v>
      </c>
      <c r="X18" s="311">
        <f t="shared" si="15"/>
        <v>0</v>
      </c>
      <c r="Y18" s="311" t="str">
        <f t="shared" si="16"/>
        <v>B-</v>
      </c>
      <c r="Z18" s="313" t="str">
        <f t="shared" si="17"/>
        <v>B-</v>
      </c>
      <c r="AA18" s="310">
        <v>82</v>
      </c>
      <c r="AB18" s="311">
        <f t="shared" si="18"/>
        <v>0</v>
      </c>
      <c r="AC18" s="311">
        <f t="shared" si="19"/>
        <v>3.3330000000000002</v>
      </c>
      <c r="AD18" s="312">
        <f t="shared" si="20"/>
        <v>3.3330000000000002</v>
      </c>
      <c r="AE18" s="311">
        <f t="shared" si="21"/>
        <v>0</v>
      </c>
      <c r="AF18" s="311" t="str">
        <f t="shared" si="22"/>
        <v>B+</v>
      </c>
      <c r="AG18" s="313" t="str">
        <f t="shared" si="23"/>
        <v>B+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10">
        <v>62</v>
      </c>
      <c r="AP18" s="311">
        <f t="shared" si="30"/>
        <v>2</v>
      </c>
      <c r="AQ18" s="311">
        <f t="shared" si="31"/>
        <v>0</v>
      </c>
      <c r="AR18" s="312">
        <f t="shared" si="32"/>
        <v>2</v>
      </c>
      <c r="AS18" s="311" t="str">
        <f t="shared" si="33"/>
        <v>C</v>
      </c>
      <c r="AT18" s="311">
        <f t="shared" si="34"/>
        <v>0</v>
      </c>
      <c r="AU18" s="313" t="str">
        <f t="shared" si="35"/>
        <v>C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310" t="s">
        <v>446</v>
      </c>
      <c r="BK18" s="311">
        <f t="shared" si="48"/>
        <v>0</v>
      </c>
      <c r="BL18" s="311" t="b">
        <f t="shared" si="49"/>
        <v>0</v>
      </c>
      <c r="BM18" s="312" t="b">
        <f t="shared" si="50"/>
        <v>0</v>
      </c>
      <c r="BN18" s="311">
        <f t="shared" si="51"/>
        <v>0</v>
      </c>
      <c r="BO18" s="311" t="b">
        <f t="shared" si="52"/>
        <v>0</v>
      </c>
      <c r="BP18" s="313" t="b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7.9990000000000006</v>
      </c>
      <c r="ER18" s="47">
        <f t="shared" si="120"/>
        <v>12</v>
      </c>
      <c r="ES18" s="67">
        <f t="shared" si="121"/>
        <v>23.997</v>
      </c>
      <c r="ET18" s="68">
        <f t="shared" si="122"/>
        <v>2</v>
      </c>
      <c r="EU18" s="47" t="str">
        <f t="shared" si="123"/>
        <v>C</v>
      </c>
      <c r="EV18" s="47">
        <f t="shared" si="124"/>
        <v>0</v>
      </c>
      <c r="EW18" s="48" t="str">
        <f t="shared" si="125"/>
        <v>C</v>
      </c>
      <c r="EX18" s="69"/>
      <c r="EY18" s="70"/>
      <c r="EZ18" s="71"/>
      <c r="FA18" s="52"/>
    </row>
    <row r="19" spans="1:157" ht="50.1" customHeight="1">
      <c r="A19" s="53">
        <v>68</v>
      </c>
      <c r="B19" s="145" t="s">
        <v>53</v>
      </c>
      <c r="C19" s="146">
        <v>17102102</v>
      </c>
      <c r="D19" s="332" t="s">
        <v>169</v>
      </c>
      <c r="E19" s="202" t="s">
        <v>75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310">
        <v>75</v>
      </c>
      <c r="U19" s="311">
        <f t="shared" si="12"/>
        <v>0</v>
      </c>
      <c r="V19" s="311">
        <f t="shared" si="13"/>
        <v>3</v>
      </c>
      <c r="W19" s="312">
        <f t="shared" si="14"/>
        <v>3</v>
      </c>
      <c r="X19" s="311">
        <f t="shared" si="15"/>
        <v>0</v>
      </c>
      <c r="Y19" s="311" t="str">
        <f t="shared" si="16"/>
        <v>B</v>
      </c>
      <c r="Z19" s="313" t="str">
        <f t="shared" si="17"/>
        <v>B</v>
      </c>
      <c r="AA19" s="310">
        <v>80</v>
      </c>
      <c r="AB19" s="311">
        <f t="shared" si="18"/>
        <v>0</v>
      </c>
      <c r="AC19" s="311">
        <f t="shared" si="19"/>
        <v>3.3330000000000002</v>
      </c>
      <c r="AD19" s="312">
        <f t="shared" si="20"/>
        <v>3.3330000000000002</v>
      </c>
      <c r="AE19" s="311">
        <f t="shared" si="21"/>
        <v>0</v>
      </c>
      <c r="AF19" s="311" t="str">
        <f t="shared" si="22"/>
        <v>B+</v>
      </c>
      <c r="AG19" s="313" t="str">
        <f t="shared" si="23"/>
        <v>B+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310">
        <v>85</v>
      </c>
      <c r="BD19" s="311">
        <f t="shared" si="42"/>
        <v>0</v>
      </c>
      <c r="BE19" s="311">
        <f t="shared" si="43"/>
        <v>3.6659999999999999</v>
      </c>
      <c r="BF19" s="312">
        <f t="shared" si="44"/>
        <v>3.6659999999999999</v>
      </c>
      <c r="BG19" s="311">
        <f t="shared" si="45"/>
        <v>0</v>
      </c>
      <c r="BH19" s="311" t="str">
        <f t="shared" si="46"/>
        <v>A-</v>
      </c>
      <c r="BI19" s="313" t="str">
        <f t="shared" si="47"/>
        <v>A-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9.9990000000000006</v>
      </c>
      <c r="ER19" s="47">
        <f t="shared" si="120"/>
        <v>9</v>
      </c>
      <c r="ES19" s="67">
        <f t="shared" si="121"/>
        <v>29.997</v>
      </c>
      <c r="ET19" s="68">
        <f t="shared" si="122"/>
        <v>3.3330000000000002</v>
      </c>
      <c r="EU19" s="47">
        <f t="shared" si="123"/>
        <v>0</v>
      </c>
      <c r="EV19" s="47" t="str">
        <f t="shared" si="124"/>
        <v>B+</v>
      </c>
      <c r="EW19" s="48" t="str">
        <f t="shared" si="125"/>
        <v>B+</v>
      </c>
      <c r="EX19" s="69"/>
      <c r="EY19" s="70"/>
      <c r="EZ19" s="71"/>
      <c r="FA19" s="52"/>
    </row>
    <row r="20" spans="1:157" ht="50.1" customHeight="1">
      <c r="A20" s="53">
        <v>69</v>
      </c>
      <c r="B20" s="145" t="s">
        <v>53</v>
      </c>
      <c r="C20" s="146">
        <v>17102104</v>
      </c>
      <c r="D20" s="332" t="s">
        <v>170</v>
      </c>
      <c r="E20" s="202" t="s">
        <v>75</v>
      </c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310" t="s">
        <v>446</v>
      </c>
      <c r="U20" s="311">
        <f t="shared" si="12"/>
        <v>0</v>
      </c>
      <c r="V20" s="311" t="b">
        <f t="shared" si="13"/>
        <v>0</v>
      </c>
      <c r="W20" s="312" t="b">
        <f t="shared" si="14"/>
        <v>0</v>
      </c>
      <c r="X20" s="311">
        <f t="shared" si="15"/>
        <v>0</v>
      </c>
      <c r="Y20" s="311" t="b">
        <f t="shared" si="16"/>
        <v>0</v>
      </c>
      <c r="Z20" s="313" t="b">
        <f t="shared" si="17"/>
        <v>0</v>
      </c>
      <c r="AA20" s="310" t="s">
        <v>446</v>
      </c>
      <c r="AB20" s="311">
        <f t="shared" si="18"/>
        <v>0</v>
      </c>
      <c r="AC20" s="311" t="b">
        <f t="shared" si="19"/>
        <v>0</v>
      </c>
      <c r="AD20" s="312" t="b">
        <f t="shared" si="20"/>
        <v>0</v>
      </c>
      <c r="AE20" s="311">
        <f t="shared" si="21"/>
        <v>0</v>
      </c>
      <c r="AF20" s="311" t="b">
        <f t="shared" si="22"/>
        <v>0</v>
      </c>
      <c r="AG20" s="313" t="b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310" t="s">
        <v>446</v>
      </c>
      <c r="AP20" s="311">
        <f t="shared" si="30"/>
        <v>0</v>
      </c>
      <c r="AQ20" s="311" t="b">
        <f t="shared" si="31"/>
        <v>0</v>
      </c>
      <c r="AR20" s="312" t="b">
        <f t="shared" si="32"/>
        <v>0</v>
      </c>
      <c r="AS20" s="311">
        <f t="shared" si="33"/>
        <v>0</v>
      </c>
      <c r="AT20" s="311" t="b">
        <f t="shared" si="34"/>
        <v>0</v>
      </c>
      <c r="AU20" s="313" t="b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310" t="s">
        <v>446</v>
      </c>
      <c r="BY20" s="311">
        <f t="shared" si="60"/>
        <v>0</v>
      </c>
      <c r="BZ20" s="311" t="b">
        <f t="shared" si="61"/>
        <v>0</v>
      </c>
      <c r="CA20" s="312" t="b">
        <f t="shared" si="62"/>
        <v>0</v>
      </c>
      <c r="CB20" s="311">
        <f t="shared" si="63"/>
        <v>0</v>
      </c>
      <c r="CC20" s="311" t="b">
        <f t="shared" si="64"/>
        <v>0</v>
      </c>
      <c r="CD20" s="313" t="b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customHeight="1">
      <c r="A21" s="53">
        <v>70</v>
      </c>
      <c r="B21" s="145" t="s">
        <v>53</v>
      </c>
      <c r="C21" s="146">
        <v>17102107</v>
      </c>
      <c r="D21" s="332" t="s">
        <v>171</v>
      </c>
      <c r="E21" s="202" t="s">
        <v>21</v>
      </c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310">
        <v>45</v>
      </c>
      <c r="AB21" s="311">
        <f t="shared" si="18"/>
        <v>1</v>
      </c>
      <c r="AC21" s="311">
        <f t="shared" si="19"/>
        <v>0</v>
      </c>
      <c r="AD21" s="312">
        <f t="shared" si="20"/>
        <v>1</v>
      </c>
      <c r="AE21" s="311" t="str">
        <f t="shared" si="21"/>
        <v>D</v>
      </c>
      <c r="AF21" s="311">
        <f t="shared" si="22"/>
        <v>0</v>
      </c>
      <c r="AG21" s="313" t="str">
        <f t="shared" si="23"/>
        <v>D</v>
      </c>
      <c r="AH21" s="310">
        <v>67</v>
      </c>
      <c r="AI21" s="311">
        <f t="shared" si="24"/>
        <v>2.3330000000000002</v>
      </c>
      <c r="AJ21" s="311">
        <f t="shared" si="25"/>
        <v>0</v>
      </c>
      <c r="AK21" s="312">
        <f t="shared" si="26"/>
        <v>2.3330000000000002</v>
      </c>
      <c r="AL21" s="311" t="str">
        <f t="shared" si="27"/>
        <v>C+</v>
      </c>
      <c r="AM21" s="311">
        <f t="shared" si="28"/>
        <v>0</v>
      </c>
      <c r="AN21" s="313" t="str">
        <f t="shared" si="29"/>
        <v>C+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310">
        <v>81</v>
      </c>
      <c r="AW21" s="311">
        <f t="shared" si="36"/>
        <v>0</v>
      </c>
      <c r="AX21" s="311">
        <f t="shared" si="37"/>
        <v>3.3330000000000002</v>
      </c>
      <c r="AY21" s="312">
        <f t="shared" si="38"/>
        <v>3.3330000000000002</v>
      </c>
      <c r="AZ21" s="311">
        <f t="shared" si="39"/>
        <v>0</v>
      </c>
      <c r="BA21" s="311" t="str">
        <f t="shared" si="40"/>
        <v>B+</v>
      </c>
      <c r="BB21" s="313" t="str">
        <f t="shared" si="41"/>
        <v>B+</v>
      </c>
      <c r="BC21" s="310">
        <v>76</v>
      </c>
      <c r="BD21" s="311">
        <f t="shared" si="42"/>
        <v>0</v>
      </c>
      <c r="BE21" s="311">
        <f t="shared" si="43"/>
        <v>3</v>
      </c>
      <c r="BF21" s="312">
        <f t="shared" si="44"/>
        <v>3</v>
      </c>
      <c r="BG21" s="311">
        <f t="shared" si="45"/>
        <v>0</v>
      </c>
      <c r="BH21" s="311" t="str">
        <f t="shared" si="46"/>
        <v>B</v>
      </c>
      <c r="BI21" s="313" t="str">
        <f t="shared" si="47"/>
        <v>B</v>
      </c>
      <c r="BJ21" s="310">
        <v>30</v>
      </c>
      <c r="BK21" s="311">
        <f t="shared" si="48"/>
        <v>0</v>
      </c>
      <c r="BL21" s="311">
        <f t="shared" si="49"/>
        <v>0</v>
      </c>
      <c r="BM21" s="312">
        <f t="shared" si="50"/>
        <v>0</v>
      </c>
      <c r="BN21" s="311" t="str">
        <f t="shared" si="51"/>
        <v>F</v>
      </c>
      <c r="BO21" s="311">
        <f t="shared" si="52"/>
        <v>0</v>
      </c>
      <c r="BP21" s="313" t="str">
        <f t="shared" si="53"/>
        <v>F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9.6660000000000004</v>
      </c>
      <c r="ER21" s="47">
        <f t="shared" si="120"/>
        <v>15</v>
      </c>
      <c r="ES21" s="67">
        <f t="shared" si="121"/>
        <v>28.998000000000001</v>
      </c>
      <c r="ET21" s="68">
        <f t="shared" si="122"/>
        <v>1.9330000000000001</v>
      </c>
      <c r="EU21" s="47" t="str">
        <f t="shared" si="123"/>
        <v>C-</v>
      </c>
      <c r="EV21" s="47">
        <f t="shared" si="124"/>
        <v>0</v>
      </c>
      <c r="EW21" s="48" t="str">
        <f t="shared" si="125"/>
        <v>C-</v>
      </c>
      <c r="EX21" s="69"/>
      <c r="EY21" s="70"/>
      <c r="EZ21" s="71"/>
      <c r="FA21" s="52"/>
    </row>
    <row r="22" spans="1:157" ht="50.1" customHeight="1">
      <c r="A22" s="53">
        <v>71</v>
      </c>
      <c r="B22" s="145" t="s">
        <v>53</v>
      </c>
      <c r="C22" s="146">
        <v>17102108</v>
      </c>
      <c r="D22" s="332" t="s">
        <v>172</v>
      </c>
      <c r="E22" s="202" t="s">
        <v>21</v>
      </c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310">
        <v>80</v>
      </c>
      <c r="AB22" s="311">
        <f t="shared" si="18"/>
        <v>0</v>
      </c>
      <c r="AC22" s="311">
        <f t="shared" si="19"/>
        <v>3.3330000000000002</v>
      </c>
      <c r="AD22" s="312">
        <f t="shared" si="20"/>
        <v>3.3330000000000002</v>
      </c>
      <c r="AE22" s="311">
        <f t="shared" si="21"/>
        <v>0</v>
      </c>
      <c r="AF22" s="311" t="str">
        <f t="shared" si="22"/>
        <v>B+</v>
      </c>
      <c r="AG22" s="313" t="str">
        <f t="shared" si="23"/>
        <v>B+</v>
      </c>
      <c r="AH22" s="310">
        <v>88</v>
      </c>
      <c r="AI22" s="311">
        <f t="shared" si="24"/>
        <v>0</v>
      </c>
      <c r="AJ22" s="311">
        <f t="shared" si="25"/>
        <v>3.6659999999999999</v>
      </c>
      <c r="AK22" s="312">
        <f t="shared" si="26"/>
        <v>3.6659999999999999</v>
      </c>
      <c r="AL22" s="311">
        <f t="shared" si="27"/>
        <v>0</v>
      </c>
      <c r="AM22" s="311" t="str">
        <f t="shared" si="28"/>
        <v>A-</v>
      </c>
      <c r="AN22" s="313" t="str">
        <f t="shared" si="29"/>
        <v>A-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310">
        <v>93</v>
      </c>
      <c r="AW22" s="311">
        <f t="shared" si="36"/>
        <v>0</v>
      </c>
      <c r="AX22" s="311">
        <f t="shared" si="37"/>
        <v>4</v>
      </c>
      <c r="AY22" s="312">
        <f t="shared" si="38"/>
        <v>4</v>
      </c>
      <c r="AZ22" s="311">
        <f t="shared" si="39"/>
        <v>0</v>
      </c>
      <c r="BA22" s="311" t="str">
        <f t="shared" si="40"/>
        <v>A</v>
      </c>
      <c r="BB22" s="313" t="str">
        <f t="shared" si="41"/>
        <v>A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310">
        <v>71</v>
      </c>
      <c r="BK22" s="311">
        <f t="shared" si="48"/>
        <v>0</v>
      </c>
      <c r="BL22" s="311">
        <f t="shared" si="49"/>
        <v>2.6659999999999999</v>
      </c>
      <c r="BM22" s="312">
        <f t="shared" si="50"/>
        <v>2.6659999999999999</v>
      </c>
      <c r="BN22" s="311">
        <f t="shared" si="51"/>
        <v>0</v>
      </c>
      <c r="BO22" s="311" t="str">
        <f t="shared" si="52"/>
        <v>B-</v>
      </c>
      <c r="BP22" s="313" t="str">
        <f t="shared" si="53"/>
        <v>B-</v>
      </c>
      <c r="BQ22" s="310">
        <v>70</v>
      </c>
      <c r="BR22" s="311">
        <f t="shared" si="54"/>
        <v>0</v>
      </c>
      <c r="BS22" s="311">
        <f t="shared" si="55"/>
        <v>2.6659999999999999</v>
      </c>
      <c r="BT22" s="312">
        <f t="shared" si="56"/>
        <v>2.6659999999999999</v>
      </c>
      <c r="BU22" s="311">
        <f t="shared" si="57"/>
        <v>0</v>
      </c>
      <c r="BV22" s="311" t="str">
        <f t="shared" si="58"/>
        <v>B-</v>
      </c>
      <c r="BW22" s="313" t="str">
        <f t="shared" si="59"/>
        <v>B-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16.331</v>
      </c>
      <c r="ER22" s="47">
        <f t="shared" si="120"/>
        <v>15</v>
      </c>
      <c r="ES22" s="67">
        <f t="shared" si="121"/>
        <v>48.992999999999995</v>
      </c>
      <c r="ET22" s="68">
        <f t="shared" si="122"/>
        <v>3.266</v>
      </c>
      <c r="EU22" s="47">
        <f t="shared" si="123"/>
        <v>0</v>
      </c>
      <c r="EV22" s="47" t="str">
        <f t="shared" si="124"/>
        <v>B</v>
      </c>
      <c r="EW22" s="48" t="str">
        <f t="shared" si="125"/>
        <v>B</v>
      </c>
      <c r="EX22" s="69"/>
      <c r="EY22" s="70"/>
      <c r="EZ22" s="71"/>
      <c r="FA22" s="52"/>
    </row>
    <row r="23" spans="1:157" ht="50.1" customHeight="1" thickBot="1">
      <c r="A23" s="53">
        <v>72</v>
      </c>
      <c r="B23" s="145" t="s">
        <v>53</v>
      </c>
      <c r="C23" s="146">
        <v>17102110</v>
      </c>
      <c r="D23" s="332" t="s">
        <v>173</v>
      </c>
      <c r="E23" s="203" t="s">
        <v>64</v>
      </c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310">
        <v>86</v>
      </c>
      <c r="AB23" s="311">
        <f t="shared" si="18"/>
        <v>0</v>
      </c>
      <c r="AC23" s="311">
        <f t="shared" si="19"/>
        <v>3.6659999999999999</v>
      </c>
      <c r="AD23" s="312">
        <f t="shared" si="20"/>
        <v>3.6659999999999999</v>
      </c>
      <c r="AE23" s="311">
        <f t="shared" si="21"/>
        <v>0</v>
      </c>
      <c r="AF23" s="311" t="str">
        <f t="shared" si="22"/>
        <v>A-</v>
      </c>
      <c r="AG23" s="313" t="str">
        <f t="shared" si="23"/>
        <v>A-</v>
      </c>
      <c r="AH23" s="310">
        <v>96</v>
      </c>
      <c r="AI23" s="311">
        <f t="shared" si="24"/>
        <v>0</v>
      </c>
      <c r="AJ23" s="311">
        <f t="shared" si="25"/>
        <v>4</v>
      </c>
      <c r="AK23" s="312">
        <f t="shared" si="26"/>
        <v>4</v>
      </c>
      <c r="AL23" s="311">
        <f t="shared" si="27"/>
        <v>0</v>
      </c>
      <c r="AM23" s="311" t="str">
        <f t="shared" si="28"/>
        <v>A</v>
      </c>
      <c r="AN23" s="313" t="str">
        <f t="shared" si="29"/>
        <v>A</v>
      </c>
      <c r="AO23" s="310">
        <v>70</v>
      </c>
      <c r="AP23" s="311">
        <f t="shared" si="30"/>
        <v>0</v>
      </c>
      <c r="AQ23" s="311">
        <f t="shared" si="31"/>
        <v>2.6659999999999999</v>
      </c>
      <c r="AR23" s="312">
        <f t="shared" si="32"/>
        <v>2.6659999999999999</v>
      </c>
      <c r="AS23" s="311">
        <f t="shared" si="33"/>
        <v>0</v>
      </c>
      <c r="AT23" s="311" t="str">
        <f t="shared" si="34"/>
        <v>B-</v>
      </c>
      <c r="AU23" s="313" t="str">
        <f t="shared" si="35"/>
        <v>B-</v>
      </c>
      <c r="AV23" s="310">
        <v>91</v>
      </c>
      <c r="AW23" s="311">
        <f t="shared" si="36"/>
        <v>0</v>
      </c>
      <c r="AX23" s="311">
        <f t="shared" si="37"/>
        <v>4</v>
      </c>
      <c r="AY23" s="312">
        <f t="shared" si="38"/>
        <v>4</v>
      </c>
      <c r="AZ23" s="311">
        <f t="shared" si="39"/>
        <v>0</v>
      </c>
      <c r="BA23" s="311" t="str">
        <f t="shared" si="40"/>
        <v>A</v>
      </c>
      <c r="BB23" s="313" t="str">
        <f t="shared" si="41"/>
        <v>A</v>
      </c>
      <c r="BC23" s="310">
        <v>98</v>
      </c>
      <c r="BD23" s="311">
        <f t="shared" si="42"/>
        <v>0</v>
      </c>
      <c r="BE23" s="311">
        <f t="shared" si="43"/>
        <v>4</v>
      </c>
      <c r="BF23" s="312">
        <f t="shared" si="44"/>
        <v>4</v>
      </c>
      <c r="BG23" s="311">
        <f t="shared" si="45"/>
        <v>0</v>
      </c>
      <c r="BH23" s="311" t="str">
        <f t="shared" si="46"/>
        <v>A</v>
      </c>
      <c r="BI23" s="313" t="str">
        <f t="shared" si="47"/>
        <v>A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18.332000000000001</v>
      </c>
      <c r="ER23" s="47">
        <f t="shared" si="120"/>
        <v>15</v>
      </c>
      <c r="ES23" s="67">
        <f t="shared" si="121"/>
        <v>54.995999999999995</v>
      </c>
      <c r="ET23" s="68">
        <f t="shared" si="122"/>
        <v>3.6659999999999999</v>
      </c>
      <c r="EU23" s="47">
        <f t="shared" si="123"/>
        <v>0</v>
      </c>
      <c r="EV23" s="47" t="str">
        <f t="shared" si="124"/>
        <v>A-</v>
      </c>
      <c r="EW23" s="48" t="str">
        <f t="shared" si="125"/>
        <v>A-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3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4" zoomScale="35" zoomScaleNormal="50" zoomScaleSheetLayoutView="35" workbookViewId="0">
      <selection activeCell="AG19" sqref="AD19:AG19"/>
    </sheetView>
  </sheetViews>
  <sheetFormatPr defaultRowHeight="24.75"/>
  <cols>
    <col min="1" max="1" width="12.7109375" style="2" customWidth="1"/>
    <col min="2" max="2" width="13" style="2" customWidth="1"/>
    <col min="3" max="3" width="39.42578125" style="91" customWidth="1"/>
    <col min="4" max="4" width="88.28515625" style="91" customWidth="1"/>
    <col min="5" max="5" width="25.85546875" style="91" customWidth="1"/>
    <col min="6" max="6" width="8.28515625" style="91" customWidth="1"/>
    <col min="7" max="8" width="5.5703125" style="91" hidden="1" customWidth="1"/>
    <col min="9" max="9" width="8.28515625" style="91" customWidth="1"/>
    <col min="10" max="11" width="5.5703125" style="91" hidden="1" customWidth="1"/>
    <col min="12" max="13" width="8.28515625" style="91" customWidth="1"/>
    <col min="14" max="15" width="5.5703125" style="91" hidden="1" customWidth="1"/>
    <col min="16" max="16" width="8.28515625" style="91" customWidth="1"/>
    <col min="17" max="18" width="5.5703125" style="91" hidden="1" customWidth="1"/>
    <col min="19" max="20" width="8.28515625" style="91" customWidth="1"/>
    <col min="21" max="22" width="5.5703125" style="91" hidden="1" customWidth="1"/>
    <col min="23" max="23" width="8.28515625" style="91" customWidth="1"/>
    <col min="24" max="25" width="5.5703125" style="91" hidden="1" customWidth="1"/>
    <col min="26" max="27" width="8.28515625" style="91" customWidth="1"/>
    <col min="28" max="29" width="5.5703125" style="91" hidden="1" customWidth="1"/>
    <col min="30" max="30" width="8.28515625" style="91" customWidth="1"/>
    <col min="31" max="32" width="5.5703125" style="91" hidden="1" customWidth="1"/>
    <col min="33" max="34" width="8.28515625" style="91" customWidth="1"/>
    <col min="35" max="36" width="5.5703125" style="91" hidden="1" customWidth="1"/>
    <col min="37" max="37" width="8.28515625" style="91" customWidth="1"/>
    <col min="38" max="39" width="5.5703125" style="91" hidden="1" customWidth="1"/>
    <col min="40" max="41" width="8.28515625" style="91" customWidth="1"/>
    <col min="42" max="43" width="5.5703125" style="91" hidden="1" customWidth="1"/>
    <col min="44" max="44" width="8.28515625" style="91" customWidth="1"/>
    <col min="45" max="46" width="5.5703125" style="91" hidden="1" customWidth="1"/>
    <col min="47" max="48" width="8.28515625" style="91" customWidth="1"/>
    <col min="49" max="50" width="5.5703125" style="91" hidden="1" customWidth="1"/>
    <col min="51" max="51" width="8.28515625" style="91" customWidth="1"/>
    <col min="52" max="53" width="5.5703125" style="91" hidden="1" customWidth="1"/>
    <col min="54" max="55" width="8.28515625" style="91" customWidth="1"/>
    <col min="56" max="57" width="5.5703125" style="91" hidden="1" customWidth="1"/>
    <col min="58" max="58" width="8.28515625" style="91" customWidth="1"/>
    <col min="59" max="60" width="5.5703125" style="91" hidden="1" customWidth="1"/>
    <col min="61" max="62" width="8.28515625" style="91" customWidth="1"/>
    <col min="63" max="63" width="5.5703125" style="91" hidden="1" customWidth="1"/>
    <col min="64" max="64" width="0.42578125" style="91" customWidth="1"/>
    <col min="65" max="65" width="8.28515625" style="91" customWidth="1"/>
    <col min="66" max="67" width="5.5703125" style="91" hidden="1" customWidth="1"/>
    <col min="68" max="69" width="8.28515625" style="91" customWidth="1"/>
    <col min="70" max="71" width="5.5703125" style="91" hidden="1" customWidth="1"/>
    <col min="72" max="72" width="8.28515625" style="91" customWidth="1"/>
    <col min="73" max="73" width="5.85546875" style="91" hidden="1" customWidth="1"/>
    <col min="74" max="74" width="5.5703125" style="91" hidden="1" customWidth="1"/>
    <col min="75" max="75" width="8.28515625" style="91" customWidth="1"/>
    <col min="76" max="76" width="8.28515625" style="92" customWidth="1"/>
    <col min="77" max="78" width="5.5703125" style="92" hidden="1" customWidth="1"/>
    <col min="79" max="79" width="8.28515625" style="92" customWidth="1"/>
    <col min="80" max="81" width="5.5703125" style="92" hidden="1" customWidth="1"/>
    <col min="82" max="83" width="8.28515625" style="92" customWidth="1"/>
    <col min="84" max="85" width="5.5703125" style="92" hidden="1" customWidth="1"/>
    <col min="86" max="86" width="8.28515625" style="92" customWidth="1"/>
    <col min="87" max="88" width="5.5703125" style="92" hidden="1" customWidth="1"/>
    <col min="89" max="89" width="8.28515625" style="92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8.42578125" style="92" customWidth="1"/>
    <col min="148" max="149" width="5.5703125" style="92" hidden="1" customWidth="1"/>
    <col min="150" max="150" width="18.42578125" style="92" customWidth="1"/>
    <col min="151" max="152" width="5.5703125" style="92" hidden="1" customWidth="1"/>
    <col min="153" max="153" width="18.42578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</row>
    <row r="2" spans="1:158" ht="80.099999999999994" customHeight="1" thickTop="1" thickBot="1">
      <c r="A2" s="433" t="s">
        <v>0</v>
      </c>
      <c r="B2" s="436" t="s">
        <v>1</v>
      </c>
      <c r="C2" s="439" t="s">
        <v>2</v>
      </c>
      <c r="D2" s="93" t="s">
        <v>3</v>
      </c>
      <c r="E2" s="442" t="s">
        <v>4</v>
      </c>
      <c r="F2" s="391">
        <v>1206701</v>
      </c>
      <c r="G2" s="392"/>
      <c r="H2" s="392"/>
      <c r="I2" s="392"/>
      <c r="J2" s="392"/>
      <c r="K2" s="392"/>
      <c r="L2" s="393"/>
      <c r="M2" s="391">
        <v>1206702</v>
      </c>
      <c r="N2" s="392"/>
      <c r="O2" s="392"/>
      <c r="P2" s="392"/>
      <c r="Q2" s="392"/>
      <c r="R2" s="392"/>
      <c r="S2" s="393"/>
      <c r="T2" s="391">
        <v>1202703</v>
      </c>
      <c r="U2" s="392"/>
      <c r="V2" s="392"/>
      <c r="W2" s="392"/>
      <c r="X2" s="392"/>
      <c r="Y2" s="392"/>
      <c r="Z2" s="393"/>
      <c r="AA2" s="391">
        <v>1202704</v>
      </c>
      <c r="AB2" s="392"/>
      <c r="AC2" s="392"/>
      <c r="AD2" s="392"/>
      <c r="AE2" s="392"/>
      <c r="AF2" s="392"/>
      <c r="AG2" s="393"/>
      <c r="AH2" s="391">
        <v>1202705</v>
      </c>
      <c r="AI2" s="392"/>
      <c r="AJ2" s="392"/>
      <c r="AK2" s="392"/>
      <c r="AL2" s="392"/>
      <c r="AM2" s="392"/>
      <c r="AN2" s="393"/>
      <c r="AO2" s="391">
        <v>1202706</v>
      </c>
      <c r="AP2" s="392"/>
      <c r="AQ2" s="392"/>
      <c r="AR2" s="392"/>
      <c r="AS2" s="392"/>
      <c r="AT2" s="392"/>
      <c r="AU2" s="393"/>
      <c r="AV2" s="391">
        <v>1202751</v>
      </c>
      <c r="AW2" s="392"/>
      <c r="AX2" s="392"/>
      <c r="AY2" s="392"/>
      <c r="AZ2" s="392"/>
      <c r="BA2" s="392"/>
      <c r="BB2" s="393"/>
      <c r="BC2" s="391">
        <v>1202752</v>
      </c>
      <c r="BD2" s="392"/>
      <c r="BE2" s="392"/>
      <c r="BF2" s="392"/>
      <c r="BG2" s="392"/>
      <c r="BH2" s="392"/>
      <c r="BI2" s="393"/>
      <c r="BJ2" s="391">
        <v>1202753</v>
      </c>
      <c r="BK2" s="392"/>
      <c r="BL2" s="392"/>
      <c r="BM2" s="392"/>
      <c r="BN2" s="392"/>
      <c r="BO2" s="392"/>
      <c r="BP2" s="393"/>
      <c r="BQ2" s="391">
        <v>1202754</v>
      </c>
      <c r="BR2" s="392"/>
      <c r="BS2" s="392"/>
      <c r="BT2" s="392"/>
      <c r="BU2" s="392"/>
      <c r="BV2" s="392"/>
      <c r="BW2" s="393"/>
      <c r="BX2" s="391">
        <v>1202756</v>
      </c>
      <c r="BY2" s="392"/>
      <c r="BZ2" s="392"/>
      <c r="CA2" s="392"/>
      <c r="CB2" s="392"/>
      <c r="CC2" s="392"/>
      <c r="CD2" s="393"/>
      <c r="CE2" s="391">
        <v>1205753</v>
      </c>
      <c r="CF2" s="392"/>
      <c r="CG2" s="392"/>
      <c r="CH2" s="392"/>
      <c r="CI2" s="392"/>
      <c r="CJ2" s="392"/>
      <c r="CK2" s="393"/>
      <c r="CL2" s="391"/>
      <c r="CM2" s="392"/>
      <c r="CN2" s="392"/>
      <c r="CO2" s="392"/>
      <c r="CP2" s="392"/>
      <c r="CQ2" s="392"/>
      <c r="CR2" s="393"/>
      <c r="CS2" s="391"/>
      <c r="CT2" s="392"/>
      <c r="CU2" s="392"/>
      <c r="CV2" s="392"/>
      <c r="CW2" s="392"/>
      <c r="CX2" s="392"/>
      <c r="CY2" s="393"/>
      <c r="CZ2" s="391"/>
      <c r="DA2" s="392"/>
      <c r="DB2" s="392"/>
      <c r="DC2" s="392"/>
      <c r="DD2" s="392"/>
      <c r="DE2" s="392"/>
      <c r="DF2" s="393"/>
      <c r="DG2" s="391"/>
      <c r="DH2" s="392"/>
      <c r="DI2" s="392"/>
      <c r="DJ2" s="392"/>
      <c r="DK2" s="392"/>
      <c r="DL2" s="392"/>
      <c r="DM2" s="393"/>
      <c r="DN2" s="391"/>
      <c r="DO2" s="392"/>
      <c r="DP2" s="392"/>
      <c r="DQ2" s="392"/>
      <c r="DR2" s="392"/>
      <c r="DS2" s="392"/>
      <c r="DT2" s="393"/>
      <c r="DU2" s="391"/>
      <c r="DV2" s="392"/>
      <c r="DW2" s="392"/>
      <c r="DX2" s="392"/>
      <c r="DY2" s="392"/>
      <c r="DZ2" s="392"/>
      <c r="EA2" s="393"/>
      <c r="EB2" s="391"/>
      <c r="EC2" s="392"/>
      <c r="ED2" s="392"/>
      <c r="EE2" s="392"/>
      <c r="EF2" s="392"/>
      <c r="EG2" s="392"/>
      <c r="EH2" s="393"/>
      <c r="EI2" s="391"/>
      <c r="EJ2" s="392"/>
      <c r="EK2" s="392"/>
      <c r="EL2" s="392"/>
      <c r="EM2" s="392"/>
      <c r="EN2" s="392"/>
      <c r="EO2" s="393"/>
      <c r="EP2" s="4"/>
      <c r="EQ2" s="500" t="s">
        <v>5</v>
      </c>
      <c r="ER2" s="501"/>
      <c r="ES2" s="501"/>
      <c r="ET2" s="501"/>
      <c r="EU2" s="501"/>
      <c r="EV2" s="501"/>
      <c r="EW2" s="502"/>
      <c r="EX2" s="400"/>
      <c r="EY2" s="403"/>
      <c r="EZ2" s="384"/>
      <c r="FA2" s="387"/>
    </row>
    <row r="3" spans="1:158" ht="190.5" customHeight="1" thickTop="1" thickBot="1">
      <c r="A3" s="434"/>
      <c r="B3" s="437"/>
      <c r="C3" s="440"/>
      <c r="D3" s="432" t="s">
        <v>6</v>
      </c>
      <c r="E3" s="443"/>
      <c r="F3" s="429" t="s">
        <v>378</v>
      </c>
      <c r="G3" s="430"/>
      <c r="H3" s="430"/>
      <c r="I3" s="430"/>
      <c r="J3" s="430"/>
      <c r="K3" s="430"/>
      <c r="L3" s="431"/>
      <c r="M3" s="429" t="s">
        <v>379</v>
      </c>
      <c r="N3" s="430"/>
      <c r="O3" s="430"/>
      <c r="P3" s="430"/>
      <c r="Q3" s="430"/>
      <c r="R3" s="430"/>
      <c r="S3" s="431"/>
      <c r="T3" s="429" t="s">
        <v>392</v>
      </c>
      <c r="U3" s="430"/>
      <c r="V3" s="430"/>
      <c r="W3" s="430"/>
      <c r="X3" s="430"/>
      <c r="Y3" s="430"/>
      <c r="Z3" s="431"/>
      <c r="AA3" s="429" t="s">
        <v>393</v>
      </c>
      <c r="AB3" s="430"/>
      <c r="AC3" s="430"/>
      <c r="AD3" s="430"/>
      <c r="AE3" s="430"/>
      <c r="AF3" s="430"/>
      <c r="AG3" s="431"/>
      <c r="AH3" s="429" t="s">
        <v>394</v>
      </c>
      <c r="AI3" s="430"/>
      <c r="AJ3" s="430"/>
      <c r="AK3" s="430"/>
      <c r="AL3" s="430"/>
      <c r="AM3" s="430"/>
      <c r="AN3" s="431"/>
      <c r="AO3" s="429" t="s">
        <v>395</v>
      </c>
      <c r="AP3" s="430"/>
      <c r="AQ3" s="430"/>
      <c r="AR3" s="430"/>
      <c r="AS3" s="430"/>
      <c r="AT3" s="430"/>
      <c r="AU3" s="431"/>
      <c r="AV3" s="429" t="s">
        <v>396</v>
      </c>
      <c r="AW3" s="430"/>
      <c r="AX3" s="430"/>
      <c r="AY3" s="430"/>
      <c r="AZ3" s="430"/>
      <c r="BA3" s="430"/>
      <c r="BB3" s="431"/>
      <c r="BC3" s="429" t="s">
        <v>397</v>
      </c>
      <c r="BD3" s="430"/>
      <c r="BE3" s="430"/>
      <c r="BF3" s="430"/>
      <c r="BG3" s="430"/>
      <c r="BH3" s="430"/>
      <c r="BI3" s="431"/>
      <c r="BJ3" s="429" t="s">
        <v>399</v>
      </c>
      <c r="BK3" s="430"/>
      <c r="BL3" s="430"/>
      <c r="BM3" s="430"/>
      <c r="BN3" s="430"/>
      <c r="BO3" s="430"/>
      <c r="BP3" s="431"/>
      <c r="BQ3" s="511" t="s">
        <v>398</v>
      </c>
      <c r="BR3" s="512"/>
      <c r="BS3" s="512"/>
      <c r="BT3" s="512"/>
      <c r="BU3" s="512"/>
      <c r="BV3" s="512"/>
      <c r="BW3" s="513"/>
      <c r="BX3" s="511" t="s">
        <v>401</v>
      </c>
      <c r="BY3" s="512"/>
      <c r="BZ3" s="512"/>
      <c r="CA3" s="512"/>
      <c r="CB3" s="512"/>
      <c r="CC3" s="512"/>
      <c r="CD3" s="513"/>
      <c r="CE3" s="511" t="s">
        <v>402</v>
      </c>
      <c r="CF3" s="512"/>
      <c r="CG3" s="512"/>
      <c r="CH3" s="512"/>
      <c r="CI3" s="512"/>
      <c r="CJ3" s="512"/>
      <c r="CK3" s="513"/>
      <c r="CL3" s="378">
        <v>13</v>
      </c>
      <c r="CM3" s="379"/>
      <c r="CN3" s="379"/>
      <c r="CO3" s="379"/>
      <c r="CP3" s="379"/>
      <c r="CQ3" s="379"/>
      <c r="CR3" s="380"/>
      <c r="CS3" s="378">
        <v>14</v>
      </c>
      <c r="CT3" s="379"/>
      <c r="CU3" s="379"/>
      <c r="CV3" s="379"/>
      <c r="CW3" s="379"/>
      <c r="CX3" s="379"/>
      <c r="CY3" s="380"/>
      <c r="CZ3" s="378">
        <v>15</v>
      </c>
      <c r="DA3" s="379"/>
      <c r="DB3" s="379"/>
      <c r="DC3" s="379"/>
      <c r="DD3" s="379"/>
      <c r="DE3" s="379"/>
      <c r="DF3" s="380"/>
      <c r="DG3" s="378">
        <v>16</v>
      </c>
      <c r="DH3" s="379"/>
      <c r="DI3" s="379"/>
      <c r="DJ3" s="379"/>
      <c r="DK3" s="379"/>
      <c r="DL3" s="379"/>
      <c r="DM3" s="380"/>
      <c r="DN3" s="378">
        <v>17</v>
      </c>
      <c r="DO3" s="379"/>
      <c r="DP3" s="379"/>
      <c r="DQ3" s="379"/>
      <c r="DR3" s="379"/>
      <c r="DS3" s="379"/>
      <c r="DT3" s="380"/>
      <c r="DU3" s="378">
        <v>18</v>
      </c>
      <c r="DV3" s="379"/>
      <c r="DW3" s="379"/>
      <c r="DX3" s="379"/>
      <c r="DY3" s="379"/>
      <c r="DZ3" s="379"/>
      <c r="EA3" s="380"/>
      <c r="EB3" s="378">
        <v>19</v>
      </c>
      <c r="EC3" s="379"/>
      <c r="ED3" s="379"/>
      <c r="EE3" s="379"/>
      <c r="EF3" s="379"/>
      <c r="EG3" s="379"/>
      <c r="EH3" s="380"/>
      <c r="EI3" s="406">
        <v>20</v>
      </c>
      <c r="EJ3" s="407"/>
      <c r="EK3" s="407"/>
      <c r="EL3" s="407"/>
      <c r="EM3" s="407"/>
      <c r="EN3" s="407"/>
      <c r="EO3" s="408"/>
      <c r="EP3" s="5"/>
      <c r="EQ3" s="503"/>
      <c r="ER3" s="504"/>
      <c r="ES3" s="504"/>
      <c r="ET3" s="504"/>
      <c r="EU3" s="504"/>
      <c r="EV3" s="504"/>
      <c r="EW3" s="505"/>
      <c r="EX3" s="401"/>
      <c r="EY3" s="404"/>
      <c r="EZ3" s="385"/>
      <c r="FA3" s="388"/>
    </row>
    <row r="4" spans="1:158" ht="80.099999999999994" customHeight="1" thickTop="1" thickBot="1">
      <c r="A4" s="434"/>
      <c r="B4" s="437"/>
      <c r="C4" s="440"/>
      <c r="D4" s="432"/>
      <c r="E4" s="443"/>
      <c r="F4" s="107" t="s">
        <v>7</v>
      </c>
      <c r="G4" s="94"/>
      <c r="H4" s="95"/>
      <c r="I4" s="374" t="s">
        <v>8</v>
      </c>
      <c r="J4" s="9"/>
      <c r="K4" s="10"/>
      <c r="L4" s="376" t="s">
        <v>9</v>
      </c>
      <c r="M4" s="107" t="s">
        <v>7</v>
      </c>
      <c r="N4" s="14"/>
      <c r="O4" s="14"/>
      <c r="P4" s="374" t="s">
        <v>8</v>
      </c>
      <c r="Q4" s="12"/>
      <c r="R4" s="12"/>
      <c r="S4" s="376" t="s">
        <v>9</v>
      </c>
      <c r="T4" s="107" t="s">
        <v>7</v>
      </c>
      <c r="U4" s="14"/>
      <c r="V4" s="14"/>
      <c r="W4" s="374" t="s">
        <v>8</v>
      </c>
      <c r="X4" s="12"/>
      <c r="Y4" s="12"/>
      <c r="Z4" s="376" t="s">
        <v>9</v>
      </c>
      <c r="AA4" s="107" t="s">
        <v>7</v>
      </c>
      <c r="AB4" s="14"/>
      <c r="AC4" s="14"/>
      <c r="AD4" s="374" t="s">
        <v>8</v>
      </c>
      <c r="AE4" s="12"/>
      <c r="AF4" s="12"/>
      <c r="AG4" s="376" t="s">
        <v>9</v>
      </c>
      <c r="AH4" s="107" t="s">
        <v>7</v>
      </c>
      <c r="AI4" s="14"/>
      <c r="AJ4" s="14"/>
      <c r="AK4" s="374" t="s">
        <v>8</v>
      </c>
      <c r="AL4" s="12"/>
      <c r="AM4" s="12"/>
      <c r="AN4" s="376" t="s">
        <v>9</v>
      </c>
      <c r="AO4" s="107" t="s">
        <v>7</v>
      </c>
      <c r="AP4" s="14"/>
      <c r="AQ4" s="14"/>
      <c r="AR4" s="374" t="s">
        <v>8</v>
      </c>
      <c r="AS4" s="12"/>
      <c r="AT4" s="12"/>
      <c r="AU4" s="376" t="s">
        <v>9</v>
      </c>
      <c r="AV4" s="107" t="s">
        <v>7</v>
      </c>
      <c r="AW4" s="14"/>
      <c r="AX4" s="14"/>
      <c r="AY4" s="374" t="s">
        <v>8</v>
      </c>
      <c r="AZ4" s="12"/>
      <c r="BA4" s="12"/>
      <c r="BB4" s="376" t="s">
        <v>9</v>
      </c>
      <c r="BC4" s="107" t="s">
        <v>7</v>
      </c>
      <c r="BD4" s="14"/>
      <c r="BE4" s="14"/>
      <c r="BF4" s="374" t="s">
        <v>8</v>
      </c>
      <c r="BG4" s="12"/>
      <c r="BH4" s="12"/>
      <c r="BI4" s="376" t="s">
        <v>9</v>
      </c>
      <c r="BJ4" s="107" t="s">
        <v>7</v>
      </c>
      <c r="BK4" s="14"/>
      <c r="BL4" s="14"/>
      <c r="BM4" s="374" t="s">
        <v>8</v>
      </c>
      <c r="BN4" s="12"/>
      <c r="BO4" s="12"/>
      <c r="BP4" s="376" t="s">
        <v>9</v>
      </c>
      <c r="BQ4" s="107" t="s">
        <v>7</v>
      </c>
      <c r="BR4" s="14"/>
      <c r="BS4" s="14"/>
      <c r="BT4" s="374" t="s">
        <v>8</v>
      </c>
      <c r="BU4" s="12"/>
      <c r="BV4" s="12"/>
      <c r="BW4" s="376" t="s">
        <v>9</v>
      </c>
      <c r="BX4" s="107" t="s">
        <v>7</v>
      </c>
      <c r="BY4" s="14"/>
      <c r="BZ4" s="14"/>
      <c r="CA4" s="374" t="s">
        <v>8</v>
      </c>
      <c r="CB4" s="12"/>
      <c r="CC4" s="12"/>
      <c r="CD4" s="376" t="s">
        <v>9</v>
      </c>
      <c r="CE4" s="107" t="s">
        <v>7</v>
      </c>
      <c r="CF4" s="14"/>
      <c r="CG4" s="14"/>
      <c r="CH4" s="374" t="s">
        <v>8</v>
      </c>
      <c r="CI4" s="12"/>
      <c r="CJ4" s="12"/>
      <c r="CK4" s="376" t="s">
        <v>9</v>
      </c>
      <c r="CL4" s="13" t="s">
        <v>7</v>
      </c>
      <c r="CM4" s="14"/>
      <c r="CN4" s="14"/>
      <c r="CO4" s="369" t="s">
        <v>8</v>
      </c>
      <c r="CP4" s="11"/>
      <c r="CQ4" s="11"/>
      <c r="CR4" s="371" t="s">
        <v>9</v>
      </c>
      <c r="CS4" s="13" t="s">
        <v>7</v>
      </c>
      <c r="CT4" s="14"/>
      <c r="CU4" s="14"/>
      <c r="CV4" s="369" t="s">
        <v>8</v>
      </c>
      <c r="CW4" s="11"/>
      <c r="CX4" s="11"/>
      <c r="CY4" s="371" t="s">
        <v>9</v>
      </c>
      <c r="CZ4" s="13" t="s">
        <v>7</v>
      </c>
      <c r="DA4" s="14"/>
      <c r="DB4" s="14"/>
      <c r="DC4" s="369" t="s">
        <v>8</v>
      </c>
      <c r="DD4" s="11"/>
      <c r="DE4" s="11"/>
      <c r="DF4" s="371" t="s">
        <v>9</v>
      </c>
      <c r="DG4" s="13" t="s">
        <v>7</v>
      </c>
      <c r="DH4" s="14"/>
      <c r="DI4" s="14"/>
      <c r="DJ4" s="369" t="s">
        <v>8</v>
      </c>
      <c r="DK4" s="11"/>
      <c r="DL4" s="11"/>
      <c r="DM4" s="371" t="s">
        <v>9</v>
      </c>
      <c r="DN4" s="13" t="s">
        <v>7</v>
      </c>
      <c r="DO4" s="14"/>
      <c r="DP4" s="14"/>
      <c r="DQ4" s="369" t="s">
        <v>8</v>
      </c>
      <c r="DR4" s="11"/>
      <c r="DS4" s="11"/>
      <c r="DT4" s="371" t="s">
        <v>9</v>
      </c>
      <c r="DU4" s="13" t="s">
        <v>7</v>
      </c>
      <c r="DV4" s="14"/>
      <c r="DW4" s="14"/>
      <c r="DX4" s="369" t="s">
        <v>8</v>
      </c>
      <c r="DY4" s="11"/>
      <c r="DZ4" s="11"/>
      <c r="EA4" s="371" t="s">
        <v>9</v>
      </c>
      <c r="EB4" s="13" t="s">
        <v>7</v>
      </c>
      <c r="EC4" s="14"/>
      <c r="ED4" s="14"/>
      <c r="EE4" s="369" t="s">
        <v>8</v>
      </c>
      <c r="EF4" s="11"/>
      <c r="EG4" s="11"/>
      <c r="EH4" s="371" t="s">
        <v>9</v>
      </c>
      <c r="EI4" s="13" t="s">
        <v>7</v>
      </c>
      <c r="EJ4" s="15"/>
      <c r="EK4" s="15"/>
      <c r="EL4" s="409" t="s">
        <v>8</v>
      </c>
      <c r="EM4" s="16"/>
      <c r="EN4" s="16"/>
      <c r="EO4" s="411" t="s">
        <v>9</v>
      </c>
      <c r="EP4" s="17" t="s">
        <v>7</v>
      </c>
      <c r="EQ4" s="498" t="s">
        <v>10</v>
      </c>
      <c r="ER4" s="116"/>
      <c r="ES4" s="116"/>
      <c r="ET4" s="476" t="s">
        <v>11</v>
      </c>
      <c r="EU4" s="116"/>
      <c r="EV4" s="116"/>
      <c r="EW4" s="478" t="s">
        <v>12</v>
      </c>
      <c r="EX4" s="401"/>
      <c r="EY4" s="404"/>
      <c r="EZ4" s="385"/>
      <c r="FA4" s="388"/>
    </row>
    <row r="5" spans="1:158" ht="80.099999999999994" customHeight="1" thickTop="1" thickBot="1">
      <c r="A5" s="435"/>
      <c r="B5" s="438"/>
      <c r="C5" s="441"/>
      <c r="D5" s="98" t="s">
        <v>13</v>
      </c>
      <c r="E5" s="444"/>
      <c r="F5" s="117">
        <v>100</v>
      </c>
      <c r="G5" s="99"/>
      <c r="H5" s="100"/>
      <c r="I5" s="375"/>
      <c r="J5" s="23"/>
      <c r="K5" s="24"/>
      <c r="L5" s="377"/>
      <c r="M5" s="117">
        <v>100</v>
      </c>
      <c r="N5" s="28"/>
      <c r="O5" s="28"/>
      <c r="P5" s="375"/>
      <c r="Q5" s="26"/>
      <c r="R5" s="26"/>
      <c r="S5" s="377"/>
      <c r="T5" s="117">
        <v>100</v>
      </c>
      <c r="U5" s="28"/>
      <c r="V5" s="28"/>
      <c r="W5" s="375"/>
      <c r="X5" s="26"/>
      <c r="Y5" s="26"/>
      <c r="Z5" s="377"/>
      <c r="AA5" s="117">
        <v>100</v>
      </c>
      <c r="AB5" s="28"/>
      <c r="AC5" s="28"/>
      <c r="AD5" s="375"/>
      <c r="AE5" s="26"/>
      <c r="AF5" s="26"/>
      <c r="AG5" s="377"/>
      <c r="AH5" s="117">
        <v>100</v>
      </c>
      <c r="AI5" s="28"/>
      <c r="AJ5" s="28"/>
      <c r="AK5" s="375"/>
      <c r="AL5" s="26"/>
      <c r="AM5" s="26"/>
      <c r="AN5" s="377"/>
      <c r="AO5" s="117">
        <v>100</v>
      </c>
      <c r="AP5" s="28"/>
      <c r="AQ5" s="28"/>
      <c r="AR5" s="375"/>
      <c r="AS5" s="26"/>
      <c r="AT5" s="26"/>
      <c r="AU5" s="377"/>
      <c r="AV5" s="117">
        <v>100</v>
      </c>
      <c r="AW5" s="28"/>
      <c r="AX5" s="28"/>
      <c r="AY5" s="375"/>
      <c r="AZ5" s="26"/>
      <c r="BA5" s="26"/>
      <c r="BB5" s="377"/>
      <c r="BC5" s="117">
        <v>100</v>
      </c>
      <c r="BD5" s="28"/>
      <c r="BE5" s="28"/>
      <c r="BF5" s="375"/>
      <c r="BG5" s="26"/>
      <c r="BH5" s="26"/>
      <c r="BI5" s="377"/>
      <c r="BJ5" s="117">
        <v>100</v>
      </c>
      <c r="BK5" s="28"/>
      <c r="BL5" s="28"/>
      <c r="BM5" s="375"/>
      <c r="BN5" s="26"/>
      <c r="BO5" s="26"/>
      <c r="BP5" s="377"/>
      <c r="BQ5" s="117">
        <v>100</v>
      </c>
      <c r="BR5" s="28"/>
      <c r="BS5" s="28"/>
      <c r="BT5" s="375"/>
      <c r="BU5" s="26"/>
      <c r="BV5" s="26"/>
      <c r="BW5" s="494"/>
      <c r="BX5" s="117">
        <v>100</v>
      </c>
      <c r="BY5" s="28"/>
      <c r="BZ5" s="28"/>
      <c r="CA5" s="375"/>
      <c r="CB5" s="26"/>
      <c r="CC5" s="26"/>
      <c r="CD5" s="377"/>
      <c r="CE5" s="117">
        <v>100</v>
      </c>
      <c r="CF5" s="28"/>
      <c r="CG5" s="28"/>
      <c r="CH5" s="375"/>
      <c r="CI5" s="26"/>
      <c r="CJ5" s="26"/>
      <c r="CK5" s="377"/>
      <c r="CL5" s="27">
        <v>100</v>
      </c>
      <c r="CM5" s="28"/>
      <c r="CN5" s="28"/>
      <c r="CO5" s="370"/>
      <c r="CP5" s="25"/>
      <c r="CQ5" s="25"/>
      <c r="CR5" s="372"/>
      <c r="CS5" s="27">
        <v>100</v>
      </c>
      <c r="CT5" s="28"/>
      <c r="CU5" s="28"/>
      <c r="CV5" s="370"/>
      <c r="CW5" s="25"/>
      <c r="CX5" s="25"/>
      <c r="CY5" s="372"/>
      <c r="CZ5" s="27">
        <v>100</v>
      </c>
      <c r="DA5" s="28"/>
      <c r="DB5" s="28"/>
      <c r="DC5" s="370"/>
      <c r="DD5" s="25"/>
      <c r="DE5" s="25"/>
      <c r="DF5" s="372"/>
      <c r="DG5" s="27">
        <v>100</v>
      </c>
      <c r="DH5" s="28"/>
      <c r="DI5" s="28"/>
      <c r="DJ5" s="370"/>
      <c r="DK5" s="25"/>
      <c r="DL5" s="25"/>
      <c r="DM5" s="372"/>
      <c r="DN5" s="27">
        <v>100</v>
      </c>
      <c r="DO5" s="28"/>
      <c r="DP5" s="28"/>
      <c r="DQ5" s="370"/>
      <c r="DR5" s="25"/>
      <c r="DS5" s="25"/>
      <c r="DT5" s="372"/>
      <c r="DU5" s="27">
        <v>100</v>
      </c>
      <c r="DV5" s="28"/>
      <c r="DW5" s="28"/>
      <c r="DX5" s="370"/>
      <c r="DY5" s="25"/>
      <c r="DZ5" s="25"/>
      <c r="EA5" s="372"/>
      <c r="EB5" s="27">
        <v>100</v>
      </c>
      <c r="EC5" s="28"/>
      <c r="ED5" s="28"/>
      <c r="EE5" s="370"/>
      <c r="EF5" s="25"/>
      <c r="EG5" s="25"/>
      <c r="EH5" s="372"/>
      <c r="EI5" s="27">
        <v>100</v>
      </c>
      <c r="EJ5" s="29"/>
      <c r="EK5" s="29"/>
      <c r="EL5" s="410"/>
      <c r="EM5" s="30"/>
      <c r="EN5" s="30"/>
      <c r="EO5" s="412"/>
      <c r="EP5" s="31">
        <v>100</v>
      </c>
      <c r="EQ5" s="499"/>
      <c r="ER5" s="119"/>
      <c r="ES5" s="119"/>
      <c r="ET5" s="477"/>
      <c r="EU5" s="119"/>
      <c r="EV5" s="119"/>
      <c r="EW5" s="479"/>
      <c r="EX5" s="402"/>
      <c r="EY5" s="405"/>
      <c r="EZ5" s="386"/>
      <c r="FA5" s="389"/>
    </row>
    <row r="6" spans="1:158" ht="50.1" customHeight="1" thickTop="1">
      <c r="A6" s="53">
        <v>73</v>
      </c>
      <c r="B6" s="145" t="s">
        <v>53</v>
      </c>
      <c r="C6" s="146">
        <v>17102112</v>
      </c>
      <c r="D6" s="332" t="s">
        <v>174</v>
      </c>
      <c r="E6" s="202" t="s">
        <v>175</v>
      </c>
      <c r="F6" s="314">
        <v>98</v>
      </c>
      <c r="G6" s="315">
        <f t="shared" ref="G6:G25" si="0">IF(F6=0,0,IF(F6&lt;40,0,IF(F6&lt;50,1,IF(F6&lt;55,1.333,IF(F6&lt;60,1.666,IF(F6&lt;65,2,IF(F6&lt;70,2.333,IF(F6&gt;=70,0))))))))</f>
        <v>0</v>
      </c>
      <c r="H6" s="315">
        <f t="shared" ref="H6:H25" si="1">IF(F6=0,0,IF(F6&lt;70,0,IF(F6&lt;75,2.666,IF(F6&lt;80,3,IF(F6&lt;85,3.333,IF(F6&lt;90,3.666,IF(F6&lt;=100,4)))))))</f>
        <v>4</v>
      </c>
      <c r="I6" s="316">
        <f t="shared" ref="I6:I25" si="2">IF(G6=0,H6,G6)</f>
        <v>4</v>
      </c>
      <c r="J6" s="315">
        <f t="shared" ref="J6:J25" si="3">IF(F6=0,0,IF(F6&lt;40,"F",IF(F6&lt;50,"D",IF(F6&lt;55,"D+",IF(F6&lt;60,"C-",IF(F6&lt;65,"C",IF(F6&lt;70,"C+",IF(F6&gt;=70,0))))))))</f>
        <v>0</v>
      </c>
      <c r="K6" s="315" t="str">
        <f t="shared" ref="K6:K25" si="4">IF(F6=0,0,IF(F6&lt;70,0,IF(F6&lt;75,"B-",IF(F6&lt;80,"B",IF(F6&lt;85,"B+",IF(F6&lt;90,"A-",IF(F6&lt;=100,"A")))))))</f>
        <v>A</v>
      </c>
      <c r="L6" s="317" t="str">
        <f t="shared" ref="L6:L25" si="5">IF(J6=0,K6,J6)</f>
        <v>A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14">
        <v>90</v>
      </c>
      <c r="AB6" s="315">
        <f t="shared" ref="AB6:AB25" si="18">IF(AA6=0,0,IF(AA6&lt;40,0,IF(AA6&lt;50,1,IF(AA6&lt;55,1.333,IF(AA6&lt;60,1.666,IF(AA6&lt;65,2,IF(AA6&lt;70,2.333,IF(AA6&gt;=70,0))))))))</f>
        <v>0</v>
      </c>
      <c r="AC6" s="315">
        <f t="shared" ref="AC6:AC25" si="19">IF(AA6=0,0,IF(AA6&lt;70,0,IF(AA6&lt;75,2.666,IF(AA6&lt;80,3,IF(AA6&lt;85,3.333,IF(AA6&lt;90,3.666,IF(AA6&lt;=100,4)))))))</f>
        <v>4</v>
      </c>
      <c r="AD6" s="316">
        <f t="shared" ref="AD6:AD25" si="20">IF(AB6=0,AC6,AB6)</f>
        <v>4</v>
      </c>
      <c r="AE6" s="315">
        <f t="shared" ref="AE6:AE25" si="21">IF(AA6=0,0,IF(AA6&lt;40,"F",IF(AA6&lt;50,"D",IF(AA6&lt;55,"D+",IF(AA6&lt;60,"C-",IF(AA6&lt;65,"C",IF(AA6&lt;70,"C+",IF(AA6&gt;=70,0))))))))</f>
        <v>0</v>
      </c>
      <c r="AF6" s="315" t="str">
        <f t="shared" ref="AF6:AF25" si="22">IF(AA6=0,0,IF(AA6&lt;70,0,IF(AA6&lt;75,"B-",IF(AA6&lt;80,"B",IF(AA6&lt;85,"B+",IF(AA6&lt;90,"A-",IF(AA6&lt;=100,"A")))))))</f>
        <v>A</v>
      </c>
      <c r="AG6" s="317" t="str">
        <f t="shared" ref="AG6:AG25" si="23">IF(AE6=0,AF6,AE6)</f>
        <v>A</v>
      </c>
      <c r="AH6" s="314">
        <v>88</v>
      </c>
      <c r="AI6" s="315">
        <f t="shared" ref="AI6:AI25" si="24">IF(AH6=0,0,IF(AH6&lt;40,0,IF(AH6&lt;50,1,IF(AH6&lt;55,1.333,IF(AH6&lt;60,1.666,IF(AH6&lt;65,2,IF(AH6&lt;70,2.333,IF(AH6&gt;=70,0))))))))</f>
        <v>0</v>
      </c>
      <c r="AJ6" s="315">
        <f t="shared" ref="AJ6:AJ25" si="25">IF(AH6=0,0,IF(AH6&lt;70,0,IF(AH6&lt;75,2.666,IF(AH6&lt;80,3,IF(AH6&lt;85,3.333,IF(AH6&lt;90,3.666,IF(AH6&lt;=100,4)))))))</f>
        <v>3.6659999999999999</v>
      </c>
      <c r="AK6" s="316">
        <f t="shared" ref="AK6:AK25" si="26">IF(AI6=0,AJ6,AI6)</f>
        <v>3.6659999999999999</v>
      </c>
      <c r="AL6" s="315">
        <f t="shared" ref="AL6:AL25" si="27">IF(AH6=0,0,IF(AH6&lt;40,"F",IF(AH6&lt;50,"D",IF(AH6&lt;55,"D+",IF(AH6&lt;60,"C-",IF(AH6&lt;65,"C",IF(AH6&lt;70,"C+",IF(AH6&gt;=70,0))))))))</f>
        <v>0</v>
      </c>
      <c r="AM6" s="315" t="str">
        <f t="shared" ref="AM6:AM25" si="28">IF(AH6=0,0,IF(AH6&lt;70,0,IF(AH6&lt;75,"B-",IF(AH6&lt;80,"B",IF(AH6&lt;85,"B+",IF(AH6&lt;90,"A-",IF(AH6&lt;=100,"A")))))))</f>
        <v>A-</v>
      </c>
      <c r="AN6" s="317" t="str">
        <f t="shared" ref="AN6:AN25" si="29">IF(AL6=0,AM6,AL6)</f>
        <v>A-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11.666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34.997999999999998</v>
      </c>
      <c r="ET6" s="46">
        <f t="shared" ref="ET6:ET25" si="122">IF((ES6=0),0,(ROUND((ES6/ER6),3)))</f>
        <v>3.8889999999999998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A-</v>
      </c>
      <c r="EW6" s="48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53">
        <v>74</v>
      </c>
      <c r="B7" s="145" t="s">
        <v>53</v>
      </c>
      <c r="C7" s="146">
        <v>17102113</v>
      </c>
      <c r="D7" s="332" t="s">
        <v>176</v>
      </c>
      <c r="E7" s="202" t="s">
        <v>175</v>
      </c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310">
        <v>90</v>
      </c>
      <c r="AB7" s="311">
        <f t="shared" si="18"/>
        <v>0</v>
      </c>
      <c r="AC7" s="311">
        <f t="shared" si="19"/>
        <v>4</v>
      </c>
      <c r="AD7" s="312">
        <f t="shared" si="20"/>
        <v>4</v>
      </c>
      <c r="AE7" s="311">
        <f t="shared" si="21"/>
        <v>0</v>
      </c>
      <c r="AF7" s="311" t="str">
        <f t="shared" si="22"/>
        <v>A</v>
      </c>
      <c r="AG7" s="313" t="str">
        <f t="shared" si="23"/>
        <v>A</v>
      </c>
      <c r="AH7" s="310">
        <v>63</v>
      </c>
      <c r="AI7" s="311">
        <f t="shared" si="24"/>
        <v>2</v>
      </c>
      <c r="AJ7" s="311">
        <f t="shared" si="25"/>
        <v>0</v>
      </c>
      <c r="AK7" s="312">
        <f t="shared" si="26"/>
        <v>2</v>
      </c>
      <c r="AL7" s="311" t="str">
        <f t="shared" si="27"/>
        <v>C</v>
      </c>
      <c r="AM7" s="311">
        <f t="shared" si="28"/>
        <v>0</v>
      </c>
      <c r="AN7" s="313" t="str">
        <f t="shared" si="29"/>
        <v>C</v>
      </c>
      <c r="AO7" s="310">
        <v>84</v>
      </c>
      <c r="AP7" s="311">
        <f t="shared" si="30"/>
        <v>0</v>
      </c>
      <c r="AQ7" s="311">
        <f t="shared" si="31"/>
        <v>3.3330000000000002</v>
      </c>
      <c r="AR7" s="312">
        <f t="shared" si="32"/>
        <v>3.3330000000000002</v>
      </c>
      <c r="AS7" s="311">
        <f t="shared" si="33"/>
        <v>0</v>
      </c>
      <c r="AT7" s="311" t="str">
        <f t="shared" si="34"/>
        <v>B+</v>
      </c>
      <c r="AU7" s="313" t="str">
        <f t="shared" si="35"/>
        <v>B+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310">
        <v>94</v>
      </c>
      <c r="CF7" s="311">
        <f t="shared" si="66"/>
        <v>0</v>
      </c>
      <c r="CG7" s="311">
        <f t="shared" si="67"/>
        <v>4</v>
      </c>
      <c r="CH7" s="312">
        <f t="shared" si="68"/>
        <v>4</v>
      </c>
      <c r="CI7" s="311">
        <f t="shared" si="69"/>
        <v>0</v>
      </c>
      <c r="CJ7" s="311" t="str">
        <f t="shared" si="70"/>
        <v>A</v>
      </c>
      <c r="CK7" s="313" t="str">
        <f t="shared" si="71"/>
        <v>A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13.333</v>
      </c>
      <c r="ER7" s="47">
        <f t="shared" si="120"/>
        <v>12</v>
      </c>
      <c r="ES7" s="67">
        <f t="shared" si="121"/>
        <v>39.999000000000002</v>
      </c>
      <c r="ET7" s="68">
        <f t="shared" si="122"/>
        <v>3.3330000000000002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53">
        <v>75</v>
      </c>
      <c r="B8" s="145" t="s">
        <v>53</v>
      </c>
      <c r="C8" s="146">
        <v>17102114</v>
      </c>
      <c r="D8" s="332" t="s">
        <v>177</v>
      </c>
      <c r="E8" s="202" t="s">
        <v>175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310">
        <v>66</v>
      </c>
      <c r="U8" s="311">
        <f t="shared" si="12"/>
        <v>2.3330000000000002</v>
      </c>
      <c r="V8" s="311">
        <f t="shared" si="13"/>
        <v>0</v>
      </c>
      <c r="W8" s="312">
        <f t="shared" si="14"/>
        <v>2.3330000000000002</v>
      </c>
      <c r="X8" s="311" t="str">
        <f t="shared" si="15"/>
        <v>C+</v>
      </c>
      <c r="Y8" s="311">
        <f t="shared" si="16"/>
        <v>0</v>
      </c>
      <c r="Z8" s="313" t="str">
        <f t="shared" si="17"/>
        <v>C+</v>
      </c>
      <c r="AA8" s="310">
        <v>81</v>
      </c>
      <c r="AB8" s="311">
        <f t="shared" si="18"/>
        <v>0</v>
      </c>
      <c r="AC8" s="311">
        <f t="shared" si="19"/>
        <v>3.3330000000000002</v>
      </c>
      <c r="AD8" s="312">
        <f t="shared" si="20"/>
        <v>3.3330000000000002</v>
      </c>
      <c r="AE8" s="311">
        <f t="shared" si="21"/>
        <v>0</v>
      </c>
      <c r="AF8" s="311" t="str">
        <f t="shared" si="22"/>
        <v>B+</v>
      </c>
      <c r="AG8" s="313" t="str">
        <f t="shared" si="23"/>
        <v>B+</v>
      </c>
      <c r="AH8" s="310">
        <v>76</v>
      </c>
      <c r="AI8" s="311">
        <f t="shared" si="24"/>
        <v>0</v>
      </c>
      <c r="AJ8" s="311">
        <f t="shared" si="25"/>
        <v>3</v>
      </c>
      <c r="AK8" s="312">
        <f t="shared" si="26"/>
        <v>3</v>
      </c>
      <c r="AL8" s="311">
        <f t="shared" si="27"/>
        <v>0</v>
      </c>
      <c r="AM8" s="311" t="str">
        <f t="shared" si="28"/>
        <v>B</v>
      </c>
      <c r="AN8" s="313" t="str">
        <f t="shared" si="29"/>
        <v>B</v>
      </c>
      <c r="AO8" s="310">
        <v>85</v>
      </c>
      <c r="AP8" s="311">
        <f t="shared" si="30"/>
        <v>0</v>
      </c>
      <c r="AQ8" s="311">
        <f t="shared" si="31"/>
        <v>3.6659999999999999</v>
      </c>
      <c r="AR8" s="312">
        <f t="shared" si="32"/>
        <v>3.6659999999999999</v>
      </c>
      <c r="AS8" s="311">
        <f t="shared" si="33"/>
        <v>0</v>
      </c>
      <c r="AT8" s="311" t="str">
        <f t="shared" si="34"/>
        <v>A-</v>
      </c>
      <c r="AU8" s="313" t="str">
        <f t="shared" si="35"/>
        <v>A-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12.332000000000001</v>
      </c>
      <c r="ER8" s="47">
        <f t="shared" si="120"/>
        <v>12</v>
      </c>
      <c r="ES8" s="67">
        <f t="shared" si="121"/>
        <v>36.996000000000002</v>
      </c>
      <c r="ET8" s="68">
        <f t="shared" si="122"/>
        <v>3.0830000000000002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53">
        <v>76</v>
      </c>
      <c r="B9" s="145" t="s">
        <v>53</v>
      </c>
      <c r="C9" s="146">
        <v>17102116</v>
      </c>
      <c r="D9" s="332" t="s">
        <v>178</v>
      </c>
      <c r="E9" s="203" t="s">
        <v>40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310">
        <v>85</v>
      </c>
      <c r="AI9" s="311">
        <f t="shared" si="24"/>
        <v>0</v>
      </c>
      <c r="AJ9" s="311">
        <f t="shared" si="25"/>
        <v>3.6659999999999999</v>
      </c>
      <c r="AK9" s="312">
        <f t="shared" si="26"/>
        <v>3.6659999999999999</v>
      </c>
      <c r="AL9" s="311">
        <f t="shared" si="27"/>
        <v>0</v>
      </c>
      <c r="AM9" s="311" t="str">
        <f t="shared" si="28"/>
        <v>A-</v>
      </c>
      <c r="AN9" s="313" t="str">
        <f t="shared" si="29"/>
        <v>A-</v>
      </c>
      <c r="AO9" s="310">
        <v>79</v>
      </c>
      <c r="AP9" s="311">
        <f t="shared" si="30"/>
        <v>0</v>
      </c>
      <c r="AQ9" s="311">
        <f t="shared" si="31"/>
        <v>3</v>
      </c>
      <c r="AR9" s="312">
        <f t="shared" si="32"/>
        <v>3</v>
      </c>
      <c r="AS9" s="311">
        <f t="shared" si="33"/>
        <v>0</v>
      </c>
      <c r="AT9" s="311" t="str">
        <f t="shared" si="34"/>
        <v>B</v>
      </c>
      <c r="AU9" s="313" t="str">
        <f t="shared" si="35"/>
        <v>B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310">
        <v>89</v>
      </c>
      <c r="BD9" s="311">
        <f t="shared" si="42"/>
        <v>0</v>
      </c>
      <c r="BE9" s="311">
        <f t="shared" si="43"/>
        <v>3.6659999999999999</v>
      </c>
      <c r="BF9" s="312">
        <f t="shared" si="44"/>
        <v>3.6659999999999999</v>
      </c>
      <c r="BG9" s="311">
        <f t="shared" si="45"/>
        <v>0</v>
      </c>
      <c r="BH9" s="311" t="str">
        <f t="shared" si="46"/>
        <v>A-</v>
      </c>
      <c r="BI9" s="313" t="str">
        <f t="shared" si="47"/>
        <v>A-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310">
        <v>61</v>
      </c>
      <c r="BY9" s="311">
        <f t="shared" si="60"/>
        <v>2</v>
      </c>
      <c r="BZ9" s="311">
        <f t="shared" si="61"/>
        <v>0</v>
      </c>
      <c r="CA9" s="312">
        <f t="shared" si="62"/>
        <v>2</v>
      </c>
      <c r="CB9" s="311" t="str">
        <f t="shared" si="63"/>
        <v>C</v>
      </c>
      <c r="CC9" s="311">
        <f t="shared" si="64"/>
        <v>0</v>
      </c>
      <c r="CD9" s="313" t="str">
        <f t="shared" si="65"/>
        <v>C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12.332000000000001</v>
      </c>
      <c r="ER9" s="47">
        <f t="shared" si="120"/>
        <v>12</v>
      </c>
      <c r="ES9" s="67">
        <f t="shared" si="121"/>
        <v>36.995999999999995</v>
      </c>
      <c r="ET9" s="68">
        <f t="shared" si="122"/>
        <v>3.0830000000000002</v>
      </c>
      <c r="EU9" s="47">
        <f t="shared" si="123"/>
        <v>0</v>
      </c>
      <c r="EV9" s="47" t="str">
        <f t="shared" si="124"/>
        <v>B</v>
      </c>
      <c r="EW9" s="48" t="str">
        <f t="shared" si="125"/>
        <v>B</v>
      </c>
      <c r="EX9" s="69"/>
      <c r="EY9" s="70"/>
      <c r="EZ9" s="71"/>
      <c r="FA9" s="52"/>
    </row>
    <row r="10" spans="1:158" ht="50.1" customHeight="1">
      <c r="A10" s="53">
        <v>77</v>
      </c>
      <c r="B10" s="139" t="s">
        <v>53</v>
      </c>
      <c r="C10" s="146">
        <v>17102117</v>
      </c>
      <c r="D10" s="332" t="s">
        <v>179</v>
      </c>
      <c r="E10" s="203" t="s">
        <v>40</v>
      </c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310">
        <v>83</v>
      </c>
      <c r="AI10" s="311">
        <f t="shared" si="24"/>
        <v>0</v>
      </c>
      <c r="AJ10" s="311">
        <f t="shared" si="25"/>
        <v>3.3330000000000002</v>
      </c>
      <c r="AK10" s="312">
        <f t="shared" si="26"/>
        <v>3.3330000000000002</v>
      </c>
      <c r="AL10" s="311">
        <f t="shared" si="27"/>
        <v>0</v>
      </c>
      <c r="AM10" s="311" t="str">
        <f t="shared" si="28"/>
        <v>B+</v>
      </c>
      <c r="AN10" s="313" t="str">
        <f t="shared" si="29"/>
        <v>B+</v>
      </c>
      <c r="AO10" s="310">
        <v>78</v>
      </c>
      <c r="AP10" s="311">
        <f t="shared" si="30"/>
        <v>0</v>
      </c>
      <c r="AQ10" s="311">
        <f t="shared" si="31"/>
        <v>3</v>
      </c>
      <c r="AR10" s="312">
        <f t="shared" si="32"/>
        <v>3</v>
      </c>
      <c r="AS10" s="311">
        <f t="shared" si="33"/>
        <v>0</v>
      </c>
      <c r="AT10" s="311" t="str">
        <f t="shared" si="34"/>
        <v>B</v>
      </c>
      <c r="AU10" s="313" t="str">
        <f t="shared" si="35"/>
        <v>B</v>
      </c>
      <c r="AV10" s="310">
        <v>80</v>
      </c>
      <c r="AW10" s="311">
        <f t="shared" si="36"/>
        <v>0</v>
      </c>
      <c r="AX10" s="311">
        <f t="shared" si="37"/>
        <v>3.3330000000000002</v>
      </c>
      <c r="AY10" s="312">
        <f t="shared" si="38"/>
        <v>3.3330000000000002</v>
      </c>
      <c r="AZ10" s="311">
        <f t="shared" si="39"/>
        <v>0</v>
      </c>
      <c r="BA10" s="311" t="str">
        <f t="shared" si="40"/>
        <v>B+</v>
      </c>
      <c r="BB10" s="313" t="str">
        <f t="shared" si="41"/>
        <v>B+</v>
      </c>
      <c r="BC10" s="310" t="s">
        <v>446</v>
      </c>
      <c r="BD10" s="311">
        <f t="shared" si="42"/>
        <v>0</v>
      </c>
      <c r="BE10" s="311" t="b">
        <f t="shared" si="43"/>
        <v>0</v>
      </c>
      <c r="BF10" s="312" t="b">
        <f t="shared" si="44"/>
        <v>0</v>
      </c>
      <c r="BG10" s="311">
        <f t="shared" si="45"/>
        <v>0</v>
      </c>
      <c r="BH10" s="311" t="b">
        <f t="shared" si="46"/>
        <v>0</v>
      </c>
      <c r="BI10" s="313" t="b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9.6660000000000004</v>
      </c>
      <c r="ER10" s="47">
        <f t="shared" si="120"/>
        <v>9</v>
      </c>
      <c r="ES10" s="67">
        <f t="shared" si="121"/>
        <v>28.998000000000005</v>
      </c>
      <c r="ET10" s="68">
        <f t="shared" si="122"/>
        <v>3.222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53">
        <v>78</v>
      </c>
      <c r="B11" s="145" t="s">
        <v>53</v>
      </c>
      <c r="C11" s="146">
        <v>17102118</v>
      </c>
      <c r="D11" s="332" t="s">
        <v>180</v>
      </c>
      <c r="E11" s="203" t="s">
        <v>40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310">
        <v>82</v>
      </c>
      <c r="AW11" s="311">
        <f t="shared" si="36"/>
        <v>0</v>
      </c>
      <c r="AX11" s="311">
        <f t="shared" si="37"/>
        <v>3.3330000000000002</v>
      </c>
      <c r="AY11" s="312">
        <f t="shared" si="38"/>
        <v>3.3330000000000002</v>
      </c>
      <c r="AZ11" s="311">
        <f t="shared" si="39"/>
        <v>0</v>
      </c>
      <c r="BA11" s="311" t="str">
        <f t="shared" si="40"/>
        <v>B+</v>
      </c>
      <c r="BB11" s="313" t="str">
        <f t="shared" si="41"/>
        <v>B+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310">
        <v>85</v>
      </c>
      <c r="BK11" s="311">
        <f t="shared" si="48"/>
        <v>0</v>
      </c>
      <c r="BL11" s="311">
        <f t="shared" si="49"/>
        <v>3.6659999999999999</v>
      </c>
      <c r="BM11" s="312">
        <f t="shared" si="50"/>
        <v>3.6659999999999999</v>
      </c>
      <c r="BN11" s="311">
        <f t="shared" si="51"/>
        <v>0</v>
      </c>
      <c r="BO11" s="311" t="str">
        <f t="shared" si="52"/>
        <v>A-</v>
      </c>
      <c r="BP11" s="313" t="str">
        <f t="shared" si="53"/>
        <v>A-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310">
        <v>81</v>
      </c>
      <c r="BY11" s="311">
        <f t="shared" si="60"/>
        <v>0</v>
      </c>
      <c r="BZ11" s="311">
        <f t="shared" si="61"/>
        <v>3.3330000000000002</v>
      </c>
      <c r="CA11" s="312">
        <f t="shared" si="62"/>
        <v>3.3330000000000002</v>
      </c>
      <c r="CB11" s="311">
        <f t="shared" si="63"/>
        <v>0</v>
      </c>
      <c r="CC11" s="311" t="str">
        <f t="shared" si="64"/>
        <v>B+</v>
      </c>
      <c r="CD11" s="313" t="str">
        <f t="shared" si="65"/>
        <v>B+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10.332000000000001</v>
      </c>
      <c r="ER11" s="47">
        <f t="shared" si="120"/>
        <v>9</v>
      </c>
      <c r="ES11" s="67">
        <f t="shared" si="121"/>
        <v>30.996000000000002</v>
      </c>
      <c r="ET11" s="68">
        <f t="shared" si="122"/>
        <v>3.444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53">
        <v>79</v>
      </c>
      <c r="B12" s="145" t="s">
        <v>53</v>
      </c>
      <c r="C12" s="146">
        <v>17102120</v>
      </c>
      <c r="D12" s="332" t="s">
        <v>181</v>
      </c>
      <c r="E12" s="202" t="s">
        <v>40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310">
        <v>74</v>
      </c>
      <c r="AP12" s="311">
        <f t="shared" si="30"/>
        <v>0</v>
      </c>
      <c r="AQ12" s="311">
        <f t="shared" si="31"/>
        <v>2.6659999999999999</v>
      </c>
      <c r="AR12" s="312">
        <f t="shared" si="32"/>
        <v>2.6659999999999999</v>
      </c>
      <c r="AS12" s="311">
        <f t="shared" si="33"/>
        <v>0</v>
      </c>
      <c r="AT12" s="311" t="str">
        <f t="shared" si="34"/>
        <v>B-</v>
      </c>
      <c r="AU12" s="313" t="str">
        <f t="shared" si="35"/>
        <v>B-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310">
        <v>91</v>
      </c>
      <c r="BD12" s="311">
        <f t="shared" si="42"/>
        <v>0</v>
      </c>
      <c r="BE12" s="311">
        <f t="shared" si="43"/>
        <v>4</v>
      </c>
      <c r="BF12" s="312">
        <f t="shared" si="44"/>
        <v>4</v>
      </c>
      <c r="BG12" s="311">
        <f t="shared" si="45"/>
        <v>0</v>
      </c>
      <c r="BH12" s="311" t="str">
        <f t="shared" si="46"/>
        <v>A</v>
      </c>
      <c r="BI12" s="313" t="str">
        <f t="shared" si="47"/>
        <v>A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310">
        <v>77</v>
      </c>
      <c r="BY12" s="311">
        <f t="shared" si="60"/>
        <v>0</v>
      </c>
      <c r="BZ12" s="311">
        <f t="shared" si="61"/>
        <v>3</v>
      </c>
      <c r="CA12" s="312">
        <f t="shared" si="62"/>
        <v>3</v>
      </c>
      <c r="CB12" s="311">
        <f t="shared" si="63"/>
        <v>0</v>
      </c>
      <c r="CC12" s="311" t="str">
        <f t="shared" si="64"/>
        <v>B</v>
      </c>
      <c r="CD12" s="313" t="str">
        <f t="shared" si="65"/>
        <v>B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9.6660000000000004</v>
      </c>
      <c r="ER12" s="47">
        <f t="shared" si="120"/>
        <v>9</v>
      </c>
      <c r="ES12" s="67">
        <f t="shared" si="121"/>
        <v>28.997999999999998</v>
      </c>
      <c r="ET12" s="68">
        <f t="shared" si="122"/>
        <v>3.222</v>
      </c>
      <c r="EU12" s="47">
        <f t="shared" si="123"/>
        <v>0</v>
      </c>
      <c r="EV12" s="47" t="str">
        <f t="shared" si="124"/>
        <v>B</v>
      </c>
      <c r="EW12" s="48" t="str">
        <f t="shared" si="125"/>
        <v>B</v>
      </c>
      <c r="EX12" s="69"/>
      <c r="EY12" s="70"/>
      <c r="EZ12" s="71"/>
      <c r="FA12" s="52"/>
    </row>
    <row r="13" spans="1:158" ht="50.1" customHeight="1">
      <c r="A13" s="53">
        <v>80</v>
      </c>
      <c r="B13" s="145" t="s">
        <v>53</v>
      </c>
      <c r="C13" s="146">
        <v>17102121</v>
      </c>
      <c r="D13" s="332" t="s">
        <v>182</v>
      </c>
      <c r="E13" s="202" t="s">
        <v>40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310">
        <v>78</v>
      </c>
      <c r="N13" s="311">
        <f t="shared" si="6"/>
        <v>0</v>
      </c>
      <c r="O13" s="311">
        <f t="shared" si="7"/>
        <v>3</v>
      </c>
      <c r="P13" s="312">
        <f t="shared" si="8"/>
        <v>3</v>
      </c>
      <c r="Q13" s="311">
        <f t="shared" si="9"/>
        <v>0</v>
      </c>
      <c r="R13" s="311" t="str">
        <f t="shared" si="10"/>
        <v>B</v>
      </c>
      <c r="S13" s="313" t="str">
        <f t="shared" si="11"/>
        <v>B</v>
      </c>
      <c r="T13" s="310">
        <v>65</v>
      </c>
      <c r="U13" s="311">
        <f t="shared" si="12"/>
        <v>2.3330000000000002</v>
      </c>
      <c r="V13" s="311">
        <f t="shared" si="13"/>
        <v>0</v>
      </c>
      <c r="W13" s="312">
        <f t="shared" si="14"/>
        <v>2.3330000000000002</v>
      </c>
      <c r="X13" s="311" t="str">
        <f t="shared" si="15"/>
        <v>C+</v>
      </c>
      <c r="Y13" s="311">
        <f t="shared" si="16"/>
        <v>0</v>
      </c>
      <c r="Z13" s="313" t="str">
        <f t="shared" si="17"/>
        <v>C+</v>
      </c>
      <c r="AA13" s="310">
        <v>80</v>
      </c>
      <c r="AB13" s="311">
        <f t="shared" si="18"/>
        <v>0</v>
      </c>
      <c r="AC13" s="311">
        <f t="shared" si="19"/>
        <v>3.3330000000000002</v>
      </c>
      <c r="AD13" s="312">
        <f t="shared" si="20"/>
        <v>3.3330000000000002</v>
      </c>
      <c r="AE13" s="311">
        <f t="shared" si="21"/>
        <v>0</v>
      </c>
      <c r="AF13" s="311" t="str">
        <f t="shared" si="22"/>
        <v>B+</v>
      </c>
      <c r="AG13" s="313" t="str">
        <f t="shared" si="23"/>
        <v>B+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8.6660000000000004</v>
      </c>
      <c r="ER13" s="47">
        <f t="shared" si="120"/>
        <v>9</v>
      </c>
      <c r="ES13" s="67">
        <f t="shared" si="121"/>
        <v>25.998000000000001</v>
      </c>
      <c r="ET13" s="68">
        <f t="shared" si="122"/>
        <v>2.8889999999999998</v>
      </c>
      <c r="EU13" s="47">
        <f t="shared" si="123"/>
        <v>0</v>
      </c>
      <c r="EV13" s="47" t="str">
        <f t="shared" si="124"/>
        <v>B-</v>
      </c>
      <c r="EW13" s="48" t="str">
        <f t="shared" si="125"/>
        <v>B-</v>
      </c>
      <c r="EX13" s="69"/>
      <c r="EY13" s="70"/>
      <c r="EZ13" s="71"/>
      <c r="FA13" s="52"/>
    </row>
    <row r="14" spans="1:158" ht="50.1" customHeight="1">
      <c r="A14" s="53">
        <v>81</v>
      </c>
      <c r="B14" s="145" t="s">
        <v>53</v>
      </c>
      <c r="C14" s="146">
        <v>17102122</v>
      </c>
      <c r="D14" s="332" t="s">
        <v>183</v>
      </c>
      <c r="E14" s="202" t="s">
        <v>40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310">
        <v>80</v>
      </c>
      <c r="U14" s="311">
        <f t="shared" si="12"/>
        <v>0</v>
      </c>
      <c r="V14" s="311">
        <f t="shared" si="13"/>
        <v>3.3330000000000002</v>
      </c>
      <c r="W14" s="312">
        <f t="shared" si="14"/>
        <v>3.3330000000000002</v>
      </c>
      <c r="X14" s="311">
        <f t="shared" si="15"/>
        <v>0</v>
      </c>
      <c r="Y14" s="311" t="str">
        <f t="shared" si="16"/>
        <v>B+</v>
      </c>
      <c r="Z14" s="313" t="str">
        <f t="shared" si="17"/>
        <v>B+</v>
      </c>
      <c r="AA14" s="310">
        <v>90</v>
      </c>
      <c r="AB14" s="311">
        <f t="shared" si="18"/>
        <v>0</v>
      </c>
      <c r="AC14" s="311">
        <f t="shared" si="19"/>
        <v>4</v>
      </c>
      <c r="AD14" s="312">
        <f t="shared" si="20"/>
        <v>4</v>
      </c>
      <c r="AE14" s="311">
        <f t="shared" si="21"/>
        <v>0</v>
      </c>
      <c r="AF14" s="311" t="str">
        <f t="shared" si="22"/>
        <v>A</v>
      </c>
      <c r="AG14" s="313" t="str">
        <f t="shared" si="23"/>
        <v>A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310">
        <v>87</v>
      </c>
      <c r="CF14" s="311">
        <f t="shared" si="66"/>
        <v>0</v>
      </c>
      <c r="CG14" s="311">
        <f t="shared" si="67"/>
        <v>3.6659999999999999</v>
      </c>
      <c r="CH14" s="312">
        <f t="shared" si="68"/>
        <v>3.6659999999999999</v>
      </c>
      <c r="CI14" s="311">
        <f t="shared" si="69"/>
        <v>0</v>
      </c>
      <c r="CJ14" s="311" t="str">
        <f t="shared" si="70"/>
        <v>A-</v>
      </c>
      <c r="CK14" s="313" t="str">
        <f t="shared" si="71"/>
        <v>A-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10.999000000000001</v>
      </c>
      <c r="ER14" s="47">
        <f t="shared" si="120"/>
        <v>9</v>
      </c>
      <c r="ES14" s="67">
        <f t="shared" si="121"/>
        <v>32.997</v>
      </c>
      <c r="ET14" s="68">
        <f t="shared" si="122"/>
        <v>3.6659999999999999</v>
      </c>
      <c r="EU14" s="47">
        <f t="shared" si="123"/>
        <v>0</v>
      </c>
      <c r="EV14" s="47" t="str">
        <f t="shared" si="124"/>
        <v>A-</v>
      </c>
      <c r="EW14" s="48" t="str">
        <f t="shared" si="125"/>
        <v>A-</v>
      </c>
      <c r="EX14" s="69"/>
      <c r="EY14" s="70"/>
      <c r="EZ14" s="71"/>
      <c r="FA14" s="52"/>
    </row>
    <row r="15" spans="1:158" ht="50.1" customHeight="1">
      <c r="A15" s="53">
        <v>82</v>
      </c>
      <c r="B15" s="145" t="s">
        <v>53</v>
      </c>
      <c r="C15" s="146">
        <v>17102123</v>
      </c>
      <c r="D15" s="332" t="s">
        <v>184</v>
      </c>
      <c r="E15" s="203" t="s">
        <v>28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310">
        <v>66</v>
      </c>
      <c r="AB15" s="311">
        <f t="shared" si="18"/>
        <v>2.3330000000000002</v>
      </c>
      <c r="AC15" s="311">
        <f t="shared" si="19"/>
        <v>0</v>
      </c>
      <c r="AD15" s="312">
        <f t="shared" si="20"/>
        <v>2.3330000000000002</v>
      </c>
      <c r="AE15" s="311" t="str">
        <f t="shared" si="21"/>
        <v>C+</v>
      </c>
      <c r="AF15" s="311">
        <f t="shared" si="22"/>
        <v>0</v>
      </c>
      <c r="AG15" s="313" t="str">
        <f t="shared" si="23"/>
        <v>C+</v>
      </c>
      <c r="AH15" s="310">
        <v>60</v>
      </c>
      <c r="AI15" s="311">
        <f t="shared" si="24"/>
        <v>2</v>
      </c>
      <c r="AJ15" s="311">
        <f t="shared" si="25"/>
        <v>0</v>
      </c>
      <c r="AK15" s="312">
        <f t="shared" si="26"/>
        <v>2</v>
      </c>
      <c r="AL15" s="311" t="str">
        <f t="shared" si="27"/>
        <v>C</v>
      </c>
      <c r="AM15" s="311">
        <f t="shared" si="28"/>
        <v>0</v>
      </c>
      <c r="AN15" s="313" t="str">
        <f t="shared" si="29"/>
        <v>C</v>
      </c>
      <c r="AO15" s="310">
        <v>60</v>
      </c>
      <c r="AP15" s="311">
        <f t="shared" si="30"/>
        <v>2</v>
      </c>
      <c r="AQ15" s="311">
        <f t="shared" si="31"/>
        <v>0</v>
      </c>
      <c r="AR15" s="312">
        <f t="shared" si="32"/>
        <v>2</v>
      </c>
      <c r="AS15" s="311" t="str">
        <f t="shared" si="33"/>
        <v>C</v>
      </c>
      <c r="AT15" s="311">
        <f t="shared" si="34"/>
        <v>0</v>
      </c>
      <c r="AU15" s="313" t="str">
        <f t="shared" si="35"/>
        <v>C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310">
        <v>75</v>
      </c>
      <c r="BR15" s="311">
        <f t="shared" si="54"/>
        <v>0</v>
      </c>
      <c r="BS15" s="311">
        <f t="shared" si="55"/>
        <v>3</v>
      </c>
      <c r="BT15" s="312">
        <f t="shared" si="56"/>
        <v>3</v>
      </c>
      <c r="BU15" s="311">
        <f t="shared" si="57"/>
        <v>0</v>
      </c>
      <c r="BV15" s="311" t="str">
        <f t="shared" si="58"/>
        <v>B</v>
      </c>
      <c r="BW15" s="313" t="str">
        <f t="shared" si="59"/>
        <v>B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9.3330000000000002</v>
      </c>
      <c r="ER15" s="47">
        <f t="shared" si="120"/>
        <v>12</v>
      </c>
      <c r="ES15" s="67">
        <f t="shared" si="121"/>
        <v>27.999000000000002</v>
      </c>
      <c r="ET15" s="68">
        <f t="shared" si="122"/>
        <v>2.3330000000000002</v>
      </c>
      <c r="EU15" s="47">
        <f t="shared" si="123"/>
        <v>0</v>
      </c>
      <c r="EV15" s="47" t="str">
        <f t="shared" si="124"/>
        <v>C+</v>
      </c>
      <c r="EW15" s="48" t="str">
        <f t="shared" si="125"/>
        <v>C+</v>
      </c>
      <c r="EX15" s="69"/>
      <c r="EY15" s="70"/>
      <c r="EZ15" s="71"/>
      <c r="FA15" s="52"/>
    </row>
    <row r="16" spans="1:158" ht="50.1" customHeight="1">
      <c r="A16" s="53">
        <v>83</v>
      </c>
      <c r="B16" s="145" t="s">
        <v>53</v>
      </c>
      <c r="C16" s="146">
        <v>17102124</v>
      </c>
      <c r="D16" s="332" t="s">
        <v>185</v>
      </c>
      <c r="E16" s="202" t="s">
        <v>28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310">
        <v>75</v>
      </c>
      <c r="U16" s="311">
        <f t="shared" si="12"/>
        <v>0</v>
      </c>
      <c r="V16" s="311">
        <f t="shared" si="13"/>
        <v>3</v>
      </c>
      <c r="W16" s="312">
        <f t="shared" si="14"/>
        <v>3</v>
      </c>
      <c r="X16" s="311">
        <f t="shared" si="15"/>
        <v>0</v>
      </c>
      <c r="Y16" s="311" t="str">
        <f t="shared" si="16"/>
        <v>B</v>
      </c>
      <c r="Z16" s="313" t="str">
        <f t="shared" si="17"/>
        <v>B</v>
      </c>
      <c r="AA16" s="310">
        <v>75</v>
      </c>
      <c r="AB16" s="311">
        <f t="shared" si="18"/>
        <v>0</v>
      </c>
      <c r="AC16" s="311">
        <f t="shared" si="19"/>
        <v>3</v>
      </c>
      <c r="AD16" s="312">
        <f t="shared" si="20"/>
        <v>3</v>
      </c>
      <c r="AE16" s="311">
        <f t="shared" si="21"/>
        <v>0</v>
      </c>
      <c r="AF16" s="311" t="str">
        <f t="shared" si="22"/>
        <v>B</v>
      </c>
      <c r="AG16" s="313" t="str">
        <f t="shared" si="23"/>
        <v>B</v>
      </c>
      <c r="AH16" s="310">
        <v>75</v>
      </c>
      <c r="AI16" s="311">
        <f t="shared" si="24"/>
        <v>0</v>
      </c>
      <c r="AJ16" s="311">
        <f t="shared" si="25"/>
        <v>3</v>
      </c>
      <c r="AK16" s="312">
        <f t="shared" si="26"/>
        <v>3</v>
      </c>
      <c r="AL16" s="311">
        <f t="shared" si="27"/>
        <v>0</v>
      </c>
      <c r="AM16" s="311" t="str">
        <f t="shared" si="28"/>
        <v>B</v>
      </c>
      <c r="AN16" s="313" t="str">
        <f t="shared" si="29"/>
        <v>B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310">
        <v>66</v>
      </c>
      <c r="BR16" s="311">
        <f t="shared" si="54"/>
        <v>2.3330000000000002</v>
      </c>
      <c r="BS16" s="311">
        <f t="shared" si="55"/>
        <v>0</v>
      </c>
      <c r="BT16" s="312">
        <f t="shared" si="56"/>
        <v>2.3330000000000002</v>
      </c>
      <c r="BU16" s="311" t="str">
        <f t="shared" si="57"/>
        <v>C+</v>
      </c>
      <c r="BV16" s="311">
        <f t="shared" si="58"/>
        <v>0</v>
      </c>
      <c r="BW16" s="313" t="str">
        <f t="shared" si="59"/>
        <v>C+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11.333</v>
      </c>
      <c r="ER16" s="47">
        <f t="shared" si="120"/>
        <v>12</v>
      </c>
      <c r="ES16" s="67">
        <f t="shared" si="121"/>
        <v>33.999000000000002</v>
      </c>
      <c r="ET16" s="68">
        <f t="shared" si="122"/>
        <v>2.8330000000000002</v>
      </c>
      <c r="EU16" s="47">
        <f t="shared" si="123"/>
        <v>0</v>
      </c>
      <c r="EV16" s="47" t="str">
        <f t="shared" si="124"/>
        <v>B-</v>
      </c>
      <c r="EW16" s="48" t="str">
        <f t="shared" si="125"/>
        <v>B-</v>
      </c>
      <c r="EX16" s="69"/>
      <c r="EY16" s="70"/>
      <c r="EZ16" s="71"/>
      <c r="FA16" s="52"/>
    </row>
    <row r="17" spans="1:157" ht="50.1" customHeight="1">
      <c r="A17" s="53">
        <v>84</v>
      </c>
      <c r="B17" s="145" t="s">
        <v>53</v>
      </c>
      <c r="C17" s="146">
        <v>17102126</v>
      </c>
      <c r="D17" s="332" t="s">
        <v>186</v>
      </c>
      <c r="E17" s="202" t="s">
        <v>187</v>
      </c>
      <c r="F17" s="310">
        <v>80</v>
      </c>
      <c r="G17" s="311">
        <f t="shared" si="0"/>
        <v>0</v>
      </c>
      <c r="H17" s="311">
        <f t="shared" si="1"/>
        <v>3.3330000000000002</v>
      </c>
      <c r="I17" s="312">
        <f t="shared" si="2"/>
        <v>3.3330000000000002</v>
      </c>
      <c r="J17" s="311">
        <f t="shared" si="3"/>
        <v>0</v>
      </c>
      <c r="K17" s="311" t="str">
        <f t="shared" si="4"/>
        <v>B+</v>
      </c>
      <c r="L17" s="313" t="str">
        <f t="shared" si="5"/>
        <v>B+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310">
        <v>67</v>
      </c>
      <c r="U17" s="311">
        <f t="shared" si="12"/>
        <v>2.3330000000000002</v>
      </c>
      <c r="V17" s="311">
        <f t="shared" si="13"/>
        <v>0</v>
      </c>
      <c r="W17" s="312">
        <f t="shared" si="14"/>
        <v>2.3330000000000002</v>
      </c>
      <c r="X17" s="311" t="str">
        <f t="shared" si="15"/>
        <v>C+</v>
      </c>
      <c r="Y17" s="311">
        <f t="shared" si="16"/>
        <v>0</v>
      </c>
      <c r="Z17" s="313" t="str">
        <f t="shared" si="17"/>
        <v>C+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310">
        <v>80</v>
      </c>
      <c r="BD17" s="311">
        <f t="shared" si="42"/>
        <v>0</v>
      </c>
      <c r="BE17" s="311">
        <f t="shared" si="43"/>
        <v>3.3330000000000002</v>
      </c>
      <c r="BF17" s="312">
        <f t="shared" si="44"/>
        <v>3.3330000000000002</v>
      </c>
      <c r="BG17" s="311">
        <f t="shared" si="45"/>
        <v>0</v>
      </c>
      <c r="BH17" s="311" t="str">
        <f t="shared" si="46"/>
        <v>B+</v>
      </c>
      <c r="BI17" s="313" t="str">
        <f t="shared" si="47"/>
        <v>B+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310">
        <v>86</v>
      </c>
      <c r="BY17" s="311">
        <f t="shared" si="60"/>
        <v>0</v>
      </c>
      <c r="BZ17" s="311">
        <f t="shared" si="61"/>
        <v>3.6659999999999999</v>
      </c>
      <c r="CA17" s="312">
        <f t="shared" si="62"/>
        <v>3.6659999999999999</v>
      </c>
      <c r="CB17" s="311">
        <f t="shared" si="63"/>
        <v>0</v>
      </c>
      <c r="CC17" s="311" t="str">
        <f t="shared" si="64"/>
        <v>A-</v>
      </c>
      <c r="CD17" s="313" t="str">
        <f t="shared" si="65"/>
        <v>A-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12.665000000000001</v>
      </c>
      <c r="ER17" s="47">
        <f t="shared" si="120"/>
        <v>12</v>
      </c>
      <c r="ES17" s="67">
        <f t="shared" si="121"/>
        <v>37.994999999999997</v>
      </c>
      <c r="ET17" s="68">
        <f t="shared" si="122"/>
        <v>3.1659999999999999</v>
      </c>
      <c r="EU17" s="47">
        <f t="shared" si="123"/>
        <v>0</v>
      </c>
      <c r="EV17" s="47" t="str">
        <f t="shared" si="124"/>
        <v>B</v>
      </c>
      <c r="EW17" s="48" t="str">
        <f t="shared" si="125"/>
        <v>B</v>
      </c>
      <c r="EX17" s="69"/>
      <c r="EY17" s="70"/>
      <c r="EZ17" s="71"/>
      <c r="FA17" s="52"/>
    </row>
    <row r="18" spans="1:157" ht="50.1" customHeight="1">
      <c r="A18" s="53">
        <v>85</v>
      </c>
      <c r="B18" s="145" t="s">
        <v>53</v>
      </c>
      <c r="C18" s="146">
        <v>17102127</v>
      </c>
      <c r="D18" s="332" t="s">
        <v>188</v>
      </c>
      <c r="E18" s="202" t="s">
        <v>71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310">
        <v>75</v>
      </c>
      <c r="AB18" s="311">
        <f t="shared" si="18"/>
        <v>0</v>
      </c>
      <c r="AC18" s="311">
        <f t="shared" si="19"/>
        <v>3</v>
      </c>
      <c r="AD18" s="312">
        <f t="shared" si="20"/>
        <v>3</v>
      </c>
      <c r="AE18" s="311">
        <f t="shared" si="21"/>
        <v>0</v>
      </c>
      <c r="AF18" s="311" t="str">
        <f t="shared" si="22"/>
        <v>B</v>
      </c>
      <c r="AG18" s="313" t="str">
        <f t="shared" si="23"/>
        <v>B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310">
        <v>92</v>
      </c>
      <c r="AP18" s="311">
        <f t="shared" si="30"/>
        <v>0</v>
      </c>
      <c r="AQ18" s="311">
        <f t="shared" si="31"/>
        <v>4</v>
      </c>
      <c r="AR18" s="312">
        <f t="shared" si="32"/>
        <v>4</v>
      </c>
      <c r="AS18" s="311">
        <f t="shared" si="33"/>
        <v>0</v>
      </c>
      <c r="AT18" s="311" t="str">
        <f t="shared" si="34"/>
        <v>A</v>
      </c>
      <c r="AU18" s="313" t="str">
        <f t="shared" si="35"/>
        <v>A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310">
        <v>75</v>
      </c>
      <c r="BR18" s="311">
        <f t="shared" si="54"/>
        <v>0</v>
      </c>
      <c r="BS18" s="311">
        <f t="shared" si="55"/>
        <v>3</v>
      </c>
      <c r="BT18" s="312">
        <f t="shared" si="56"/>
        <v>3</v>
      </c>
      <c r="BU18" s="311">
        <f t="shared" si="57"/>
        <v>0</v>
      </c>
      <c r="BV18" s="311" t="str">
        <f t="shared" si="58"/>
        <v>B</v>
      </c>
      <c r="BW18" s="313" t="str">
        <f t="shared" si="59"/>
        <v>B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10</v>
      </c>
      <c r="ER18" s="47">
        <f t="shared" si="120"/>
        <v>9</v>
      </c>
      <c r="ES18" s="67">
        <f t="shared" si="121"/>
        <v>30</v>
      </c>
      <c r="ET18" s="68">
        <f t="shared" si="122"/>
        <v>3.3330000000000002</v>
      </c>
      <c r="EU18" s="47">
        <f t="shared" si="123"/>
        <v>0</v>
      </c>
      <c r="EV18" s="47" t="str">
        <f t="shared" si="124"/>
        <v>B+</v>
      </c>
      <c r="EW18" s="48" t="str">
        <f t="shared" si="125"/>
        <v>B+</v>
      </c>
      <c r="EX18" s="69"/>
      <c r="EY18" s="70"/>
      <c r="EZ18" s="71"/>
      <c r="FA18" s="52"/>
    </row>
    <row r="19" spans="1:157" ht="50.1" customHeight="1">
      <c r="A19" s="53">
        <v>86</v>
      </c>
      <c r="B19" s="145" t="s">
        <v>53</v>
      </c>
      <c r="C19" s="146">
        <v>17102128</v>
      </c>
      <c r="D19" s="332" t="s">
        <v>189</v>
      </c>
      <c r="E19" s="202" t="s">
        <v>129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310">
        <v>75</v>
      </c>
      <c r="U19" s="311">
        <f t="shared" si="12"/>
        <v>0</v>
      </c>
      <c r="V19" s="311">
        <f t="shared" si="13"/>
        <v>3</v>
      </c>
      <c r="W19" s="312">
        <f t="shared" si="14"/>
        <v>3</v>
      </c>
      <c r="X19" s="311">
        <f t="shared" si="15"/>
        <v>0</v>
      </c>
      <c r="Y19" s="311" t="str">
        <f t="shared" si="16"/>
        <v>B</v>
      </c>
      <c r="Z19" s="313" t="str">
        <f t="shared" si="17"/>
        <v>B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310">
        <v>96</v>
      </c>
      <c r="AP19" s="311">
        <f t="shared" si="30"/>
        <v>0</v>
      </c>
      <c r="AQ19" s="311">
        <f t="shared" si="31"/>
        <v>4</v>
      </c>
      <c r="AR19" s="312">
        <f t="shared" si="32"/>
        <v>4</v>
      </c>
      <c r="AS19" s="311">
        <f t="shared" si="33"/>
        <v>0</v>
      </c>
      <c r="AT19" s="311" t="str">
        <f t="shared" si="34"/>
        <v>A</v>
      </c>
      <c r="AU19" s="313" t="str">
        <f t="shared" si="35"/>
        <v>A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310">
        <v>98</v>
      </c>
      <c r="BD19" s="311">
        <f t="shared" si="42"/>
        <v>0</v>
      </c>
      <c r="BE19" s="311">
        <f t="shared" si="43"/>
        <v>4</v>
      </c>
      <c r="BF19" s="312">
        <f t="shared" si="44"/>
        <v>4</v>
      </c>
      <c r="BG19" s="311">
        <f t="shared" si="45"/>
        <v>0</v>
      </c>
      <c r="BH19" s="311" t="str">
        <f t="shared" si="46"/>
        <v>A</v>
      </c>
      <c r="BI19" s="313" t="str">
        <f t="shared" si="47"/>
        <v>A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11</v>
      </c>
      <c r="ER19" s="47">
        <f t="shared" si="120"/>
        <v>9</v>
      </c>
      <c r="ES19" s="67">
        <f t="shared" si="121"/>
        <v>33</v>
      </c>
      <c r="ET19" s="68">
        <f t="shared" si="122"/>
        <v>3.6669999999999998</v>
      </c>
      <c r="EU19" s="47">
        <f t="shared" si="123"/>
        <v>0</v>
      </c>
      <c r="EV19" s="47" t="str">
        <f t="shared" si="124"/>
        <v>A-</v>
      </c>
      <c r="EW19" s="48" t="str">
        <f t="shared" si="125"/>
        <v>A-</v>
      </c>
      <c r="EX19" s="69"/>
      <c r="EY19" s="70"/>
      <c r="EZ19" s="71"/>
      <c r="FA19" s="52"/>
    </row>
    <row r="20" spans="1:157" ht="50.1" customHeight="1">
      <c r="A20" s="53">
        <v>87</v>
      </c>
      <c r="B20" s="145" t="s">
        <v>53</v>
      </c>
      <c r="C20" s="146">
        <v>17102129</v>
      </c>
      <c r="D20" s="332" t="s">
        <v>190</v>
      </c>
      <c r="E20" s="203" t="s">
        <v>43</v>
      </c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310">
        <v>66</v>
      </c>
      <c r="U20" s="311">
        <f t="shared" si="12"/>
        <v>2.3330000000000002</v>
      </c>
      <c r="V20" s="311">
        <f t="shared" si="13"/>
        <v>0</v>
      </c>
      <c r="W20" s="312">
        <f t="shared" si="14"/>
        <v>2.3330000000000002</v>
      </c>
      <c r="X20" s="311" t="str">
        <f t="shared" si="15"/>
        <v>C+</v>
      </c>
      <c r="Y20" s="311">
        <f t="shared" si="16"/>
        <v>0</v>
      </c>
      <c r="Z20" s="313" t="str">
        <f t="shared" si="17"/>
        <v>C+</v>
      </c>
      <c r="AA20" s="310">
        <v>72</v>
      </c>
      <c r="AB20" s="311">
        <f t="shared" si="18"/>
        <v>0</v>
      </c>
      <c r="AC20" s="311">
        <f t="shared" si="19"/>
        <v>2.6659999999999999</v>
      </c>
      <c r="AD20" s="312">
        <f t="shared" si="20"/>
        <v>2.6659999999999999</v>
      </c>
      <c r="AE20" s="311">
        <f t="shared" si="21"/>
        <v>0</v>
      </c>
      <c r="AF20" s="311" t="str">
        <f t="shared" si="22"/>
        <v>B-</v>
      </c>
      <c r="AG20" s="313" t="str">
        <f t="shared" si="23"/>
        <v>B-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310">
        <v>67</v>
      </c>
      <c r="BR20" s="311">
        <f t="shared" si="54"/>
        <v>2.3330000000000002</v>
      </c>
      <c r="BS20" s="311">
        <f t="shared" si="55"/>
        <v>0</v>
      </c>
      <c r="BT20" s="312">
        <f t="shared" si="56"/>
        <v>2.3330000000000002</v>
      </c>
      <c r="BU20" s="311" t="str">
        <f t="shared" si="57"/>
        <v>C+</v>
      </c>
      <c r="BV20" s="311">
        <f t="shared" si="58"/>
        <v>0</v>
      </c>
      <c r="BW20" s="313" t="str">
        <f t="shared" si="59"/>
        <v>C+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7.3320000000000007</v>
      </c>
      <c r="ER20" s="47">
        <f t="shared" si="120"/>
        <v>9</v>
      </c>
      <c r="ES20" s="67">
        <f t="shared" si="121"/>
        <v>21.996000000000002</v>
      </c>
      <c r="ET20" s="68">
        <f t="shared" si="122"/>
        <v>2.444</v>
      </c>
      <c r="EU20" s="47">
        <f t="shared" si="123"/>
        <v>0</v>
      </c>
      <c r="EV20" s="47" t="str">
        <f t="shared" si="124"/>
        <v>C+</v>
      </c>
      <c r="EW20" s="48" t="str">
        <f t="shared" si="125"/>
        <v>C+</v>
      </c>
      <c r="EX20" s="69"/>
      <c r="EY20" s="70"/>
      <c r="EZ20" s="71"/>
      <c r="FA20" s="52"/>
    </row>
    <row r="21" spans="1:157" ht="50.1" customHeight="1">
      <c r="A21" s="53">
        <v>88</v>
      </c>
      <c r="B21" s="145" t="s">
        <v>53</v>
      </c>
      <c r="C21" s="146">
        <v>17102130</v>
      </c>
      <c r="D21" s="332" t="s">
        <v>191</v>
      </c>
      <c r="E21" s="202" t="s">
        <v>43</v>
      </c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310">
        <v>80</v>
      </c>
      <c r="AB21" s="311">
        <f t="shared" si="18"/>
        <v>0</v>
      </c>
      <c r="AC21" s="311">
        <f t="shared" si="19"/>
        <v>3.3330000000000002</v>
      </c>
      <c r="AD21" s="312">
        <f t="shared" si="20"/>
        <v>3.3330000000000002</v>
      </c>
      <c r="AE21" s="311">
        <f t="shared" si="21"/>
        <v>0</v>
      </c>
      <c r="AF21" s="311" t="str">
        <f t="shared" si="22"/>
        <v>B+</v>
      </c>
      <c r="AG21" s="313" t="str">
        <f t="shared" si="23"/>
        <v>B+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310">
        <v>81</v>
      </c>
      <c r="AP21" s="311">
        <f t="shared" si="30"/>
        <v>0</v>
      </c>
      <c r="AQ21" s="311">
        <f t="shared" si="31"/>
        <v>3.3330000000000002</v>
      </c>
      <c r="AR21" s="312">
        <f t="shared" si="32"/>
        <v>3.3330000000000002</v>
      </c>
      <c r="AS21" s="311">
        <f t="shared" si="33"/>
        <v>0</v>
      </c>
      <c r="AT21" s="311" t="str">
        <f t="shared" si="34"/>
        <v>B+</v>
      </c>
      <c r="AU21" s="313" t="str">
        <f t="shared" si="35"/>
        <v>B+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6.6660000000000004</v>
      </c>
      <c r="ER21" s="47">
        <f t="shared" si="120"/>
        <v>6</v>
      </c>
      <c r="ES21" s="67">
        <f t="shared" si="121"/>
        <v>19.998000000000001</v>
      </c>
      <c r="ET21" s="68">
        <f t="shared" si="122"/>
        <v>3.3330000000000002</v>
      </c>
      <c r="EU21" s="47">
        <f t="shared" si="123"/>
        <v>0</v>
      </c>
      <c r="EV21" s="47" t="str">
        <f t="shared" si="124"/>
        <v>B+</v>
      </c>
      <c r="EW21" s="48" t="str">
        <f t="shared" si="125"/>
        <v>B+</v>
      </c>
      <c r="EX21" s="69"/>
      <c r="EY21" s="70"/>
      <c r="EZ21" s="71"/>
      <c r="FA21" s="52"/>
    </row>
    <row r="22" spans="1:157" ht="50.1" customHeight="1">
      <c r="A22" s="53">
        <v>89</v>
      </c>
      <c r="B22" s="145" t="s">
        <v>53</v>
      </c>
      <c r="C22" s="146">
        <v>17102131</v>
      </c>
      <c r="D22" s="332" t="s">
        <v>192</v>
      </c>
      <c r="E22" s="202" t="s">
        <v>43</v>
      </c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310">
        <v>87</v>
      </c>
      <c r="AP22" s="311">
        <f t="shared" si="30"/>
        <v>0</v>
      </c>
      <c r="AQ22" s="311">
        <f t="shared" si="31"/>
        <v>3.6659999999999999</v>
      </c>
      <c r="AR22" s="312">
        <f t="shared" si="32"/>
        <v>3.6659999999999999</v>
      </c>
      <c r="AS22" s="311">
        <f t="shared" si="33"/>
        <v>0</v>
      </c>
      <c r="AT22" s="311" t="str">
        <f t="shared" si="34"/>
        <v>A-</v>
      </c>
      <c r="AU22" s="313" t="str">
        <f t="shared" si="35"/>
        <v>A-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310">
        <v>97</v>
      </c>
      <c r="BD22" s="311">
        <f t="shared" si="42"/>
        <v>0</v>
      </c>
      <c r="BE22" s="311">
        <f t="shared" si="43"/>
        <v>4</v>
      </c>
      <c r="BF22" s="312">
        <f t="shared" si="44"/>
        <v>4</v>
      </c>
      <c r="BG22" s="311">
        <f t="shared" si="45"/>
        <v>0</v>
      </c>
      <c r="BH22" s="311" t="str">
        <f t="shared" si="46"/>
        <v>A</v>
      </c>
      <c r="BI22" s="313" t="str">
        <f t="shared" si="47"/>
        <v>A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310">
        <v>72</v>
      </c>
      <c r="BR22" s="311">
        <f t="shared" si="54"/>
        <v>0</v>
      </c>
      <c r="BS22" s="311">
        <f t="shared" si="55"/>
        <v>2.6659999999999999</v>
      </c>
      <c r="BT22" s="312">
        <f t="shared" si="56"/>
        <v>2.6659999999999999</v>
      </c>
      <c r="BU22" s="311">
        <f t="shared" si="57"/>
        <v>0</v>
      </c>
      <c r="BV22" s="311" t="str">
        <f t="shared" si="58"/>
        <v>B-</v>
      </c>
      <c r="BW22" s="313" t="str">
        <f t="shared" si="59"/>
        <v>B-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10.332000000000001</v>
      </c>
      <c r="ER22" s="47">
        <f t="shared" si="120"/>
        <v>9</v>
      </c>
      <c r="ES22" s="67">
        <f t="shared" si="121"/>
        <v>30.995999999999995</v>
      </c>
      <c r="ET22" s="68">
        <f t="shared" si="122"/>
        <v>3.444</v>
      </c>
      <c r="EU22" s="47">
        <f t="shared" si="123"/>
        <v>0</v>
      </c>
      <c r="EV22" s="47" t="str">
        <f t="shared" si="124"/>
        <v>B+</v>
      </c>
      <c r="EW22" s="48" t="str">
        <f t="shared" si="125"/>
        <v>B+</v>
      </c>
      <c r="EX22" s="69"/>
      <c r="EY22" s="70"/>
      <c r="EZ22" s="71"/>
      <c r="FA22" s="52"/>
    </row>
    <row r="23" spans="1:157" ht="50.1" customHeight="1" thickBot="1">
      <c r="A23" s="53">
        <v>90</v>
      </c>
      <c r="B23" s="145" t="s">
        <v>53</v>
      </c>
      <c r="C23" s="146">
        <v>17102133</v>
      </c>
      <c r="D23" s="332" t="s">
        <v>193</v>
      </c>
      <c r="E23" s="202" t="s">
        <v>194</v>
      </c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310">
        <v>80</v>
      </c>
      <c r="AB23" s="311">
        <f t="shared" si="18"/>
        <v>0</v>
      </c>
      <c r="AC23" s="311">
        <f t="shared" si="19"/>
        <v>3.3330000000000002</v>
      </c>
      <c r="AD23" s="312">
        <f t="shared" si="20"/>
        <v>3.3330000000000002</v>
      </c>
      <c r="AE23" s="311">
        <f t="shared" si="21"/>
        <v>0</v>
      </c>
      <c r="AF23" s="311" t="str">
        <f t="shared" si="22"/>
        <v>B+</v>
      </c>
      <c r="AG23" s="313" t="str">
        <f t="shared" si="23"/>
        <v>B+</v>
      </c>
      <c r="AH23" s="310">
        <v>60</v>
      </c>
      <c r="AI23" s="311">
        <f t="shared" si="24"/>
        <v>2</v>
      </c>
      <c r="AJ23" s="311">
        <f t="shared" si="25"/>
        <v>0</v>
      </c>
      <c r="AK23" s="312">
        <f t="shared" si="26"/>
        <v>2</v>
      </c>
      <c r="AL23" s="311" t="str">
        <f t="shared" si="27"/>
        <v>C</v>
      </c>
      <c r="AM23" s="311">
        <f t="shared" si="28"/>
        <v>0</v>
      </c>
      <c r="AN23" s="313" t="str">
        <f t="shared" si="29"/>
        <v>C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310">
        <v>68</v>
      </c>
      <c r="BR23" s="311">
        <f t="shared" si="54"/>
        <v>2.3330000000000002</v>
      </c>
      <c r="BS23" s="311">
        <f t="shared" si="55"/>
        <v>0</v>
      </c>
      <c r="BT23" s="312">
        <f t="shared" si="56"/>
        <v>2.3330000000000002</v>
      </c>
      <c r="BU23" s="311" t="str">
        <f t="shared" si="57"/>
        <v>C+</v>
      </c>
      <c r="BV23" s="311">
        <f t="shared" si="58"/>
        <v>0</v>
      </c>
      <c r="BW23" s="313" t="str">
        <f t="shared" si="59"/>
        <v>C+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7.6660000000000004</v>
      </c>
      <c r="ER23" s="47">
        <f t="shared" si="120"/>
        <v>9</v>
      </c>
      <c r="ES23" s="67">
        <f t="shared" si="121"/>
        <v>22.998000000000001</v>
      </c>
      <c r="ET23" s="68">
        <f t="shared" si="122"/>
        <v>2.5550000000000002</v>
      </c>
      <c r="EU23" s="47">
        <f t="shared" si="123"/>
        <v>0</v>
      </c>
      <c r="EV23" s="47" t="str">
        <f t="shared" si="124"/>
        <v>C+</v>
      </c>
      <c r="EW23" s="48" t="str">
        <f t="shared" si="125"/>
        <v>C+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12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مناهج 1</vt:lpstr>
      <vt:lpstr>مناهج 2</vt:lpstr>
      <vt:lpstr>مناهج 3</vt:lpstr>
      <vt:lpstr>مناهج 4</vt:lpstr>
      <vt:lpstr>تدريب 1</vt:lpstr>
      <vt:lpstr>تدريب 2</vt:lpstr>
      <vt:lpstr>تدريب 3</vt:lpstr>
      <vt:lpstr>تدريب 4</vt:lpstr>
      <vt:lpstr>تدريب 5</vt:lpstr>
      <vt:lpstr>تدريب 6</vt:lpstr>
      <vt:lpstr>علم حركة</vt:lpstr>
      <vt:lpstr>ادارة 1</vt:lpstr>
      <vt:lpstr>ادارة 2</vt:lpstr>
      <vt:lpstr>ادارة 3</vt:lpstr>
      <vt:lpstr>ترويح 1</vt:lpstr>
      <vt:lpstr>ترويح 2</vt:lpstr>
      <vt:lpstr>ترويح 3</vt:lpstr>
      <vt:lpstr>ع.ص1</vt:lpstr>
      <vt:lpstr>ع.ص2</vt:lpstr>
      <vt:lpstr>ع.ص3</vt:lpstr>
      <vt:lpstr>ع.ت</vt:lpstr>
      <vt:lpstr>'ادارة 1'!Print_Area</vt:lpstr>
      <vt:lpstr>'ادارة 2'!Print_Area</vt:lpstr>
      <vt:lpstr>'ادارة 3'!Print_Area</vt:lpstr>
      <vt:lpstr>'تدريب 1'!Print_Area</vt:lpstr>
      <vt:lpstr>'تدريب 2'!Print_Area</vt:lpstr>
      <vt:lpstr>'تدريب 3'!Print_Area</vt:lpstr>
      <vt:lpstr>'تدريب 4'!Print_Area</vt:lpstr>
      <vt:lpstr>'تدريب 5'!Print_Area</vt:lpstr>
      <vt:lpstr>'تدريب 6'!Print_Area</vt:lpstr>
      <vt:lpstr>'ترويح 1'!Print_Area</vt:lpstr>
      <vt:lpstr>'ترويح 2'!Print_Area</vt:lpstr>
      <vt:lpstr>'ترويح 3'!Print_Area</vt:lpstr>
      <vt:lpstr>ع.ت!Print_Area</vt:lpstr>
      <vt:lpstr>ع.ص1!Print_Area</vt:lpstr>
      <vt:lpstr>ع.ص2!Print_Area</vt:lpstr>
      <vt:lpstr>ع.ص3!Print_Area</vt:lpstr>
      <vt:lpstr>'علم حركة'!Print_Area</vt:lpstr>
      <vt:lpstr>'مناهج 1'!Print_Area</vt:lpstr>
      <vt:lpstr>'مناهج 2'!Print_Area</vt:lpstr>
      <vt:lpstr>'مناهج 3'!Print_Area</vt:lpstr>
      <vt:lpstr>'مناهج 4'!Print_Area</vt:lpstr>
    </vt:vector>
  </TitlesOfParts>
  <Company>MDD-HCKS-INC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user2pc</cp:lastModifiedBy>
  <cp:lastPrinted>2018-01-06T11:47:23Z</cp:lastPrinted>
  <dcterms:created xsi:type="dcterms:W3CDTF">2017-12-27T21:12:32Z</dcterms:created>
  <dcterms:modified xsi:type="dcterms:W3CDTF">2018-01-16T11:34:54Z</dcterms:modified>
</cp:coreProperties>
</file>