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6260" windowHeight="577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W22" i="3"/>
  <c r="W17" l="1"/>
  <c r="X17" s="1"/>
  <c r="Y17" s="1"/>
  <c r="X22"/>
  <c r="Y22" s="1"/>
  <c r="W27"/>
  <c r="X27" s="1"/>
  <c r="Y27" s="1"/>
  <c r="W28"/>
  <c r="X28" s="1"/>
  <c r="Y28" s="1"/>
  <c r="W29"/>
  <c r="X29" s="1"/>
  <c r="Y29" s="1"/>
  <c r="W30"/>
  <c r="X30" s="1"/>
  <c r="Y30" s="1"/>
  <c r="W26" i="2"/>
  <c r="T27" i="3" s="1"/>
  <c r="BC28" i="1"/>
  <c r="Y28" i="2" s="1"/>
  <c r="U29" i="3" s="1"/>
  <c r="BB11" i="1"/>
  <c r="BB12"/>
  <c r="BC12" s="1"/>
  <c r="BB13"/>
  <c r="BC13" s="1"/>
  <c r="BB14"/>
  <c r="BC14" s="1"/>
  <c r="BB15"/>
  <c r="BC15" s="1"/>
  <c r="BB16"/>
  <c r="BC16" s="1"/>
  <c r="BB18"/>
  <c r="BC18" s="1"/>
  <c r="BB19"/>
  <c r="BC19" s="1"/>
  <c r="BB20"/>
  <c r="BC20" s="1"/>
  <c r="BB21"/>
  <c r="BC21" s="1"/>
  <c r="BB22"/>
  <c r="BC22" s="1"/>
  <c r="BB23"/>
  <c r="BC23" s="1"/>
  <c r="BB24"/>
  <c r="BC24" s="1"/>
  <c r="BB25"/>
  <c r="BC25" s="1"/>
  <c r="BB26"/>
  <c r="BC26" s="1"/>
  <c r="Y26" i="2" s="1"/>
  <c r="U27" i="3" s="1"/>
  <c r="BB27" i="1"/>
  <c r="X27" i="2" s="1"/>
  <c r="BB28" i="1"/>
  <c r="X28" i="2" s="1"/>
  <c r="BB29" i="1"/>
  <c r="X29" i="2" s="1"/>
  <c r="BB30" i="1"/>
  <c r="BC30" s="1"/>
  <c r="AX11"/>
  <c r="AY11" s="1"/>
  <c r="AX12"/>
  <c r="AY12" s="1"/>
  <c r="AX13"/>
  <c r="AY13" s="1"/>
  <c r="AX14"/>
  <c r="AY14" s="1"/>
  <c r="AX15"/>
  <c r="AY15" s="1"/>
  <c r="AX16"/>
  <c r="AY16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6"/>
  <c r="AY26" s="1"/>
  <c r="AX27"/>
  <c r="V27" i="2" s="1"/>
  <c r="AX28" i="1"/>
  <c r="V28" i="2" s="1"/>
  <c r="AX29" i="1"/>
  <c r="V29" i="2" s="1"/>
  <c r="AX30" i="1"/>
  <c r="AY30" s="1"/>
  <c r="AS11"/>
  <c r="AT11" s="1"/>
  <c r="AS12"/>
  <c r="AT12" s="1"/>
  <c r="AS13"/>
  <c r="AT13" s="1"/>
  <c r="AT14"/>
  <c r="AS15"/>
  <c r="AT15" s="1"/>
  <c r="AS16"/>
  <c r="AT16" s="1"/>
  <c r="AS18"/>
  <c r="AT18" s="1"/>
  <c r="AS19"/>
  <c r="AT19" s="1"/>
  <c r="AS20"/>
  <c r="AT20" s="1"/>
  <c r="AS21"/>
  <c r="AT21" s="1"/>
  <c r="AS22"/>
  <c r="AT22" s="1"/>
  <c r="AS23"/>
  <c r="AT23" s="1"/>
  <c r="AS24"/>
  <c r="AT24" s="1"/>
  <c r="AS25"/>
  <c r="AT25" s="1"/>
  <c r="AS26"/>
  <c r="AT26" s="1"/>
  <c r="U26" i="2" s="1"/>
  <c r="S27" i="3" s="1"/>
  <c r="AS27" i="1"/>
  <c r="T27" i="2" s="1"/>
  <c r="AS28" i="1"/>
  <c r="T28" i="2" s="1"/>
  <c r="AS29" i="1"/>
  <c r="T29" i="2" s="1"/>
  <c r="AS30" i="1"/>
  <c r="AT3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O21"/>
  <c r="AN22"/>
  <c r="AO22" s="1"/>
  <c r="AN23"/>
  <c r="AO23" s="1"/>
  <c r="AN24"/>
  <c r="AO24" s="1"/>
  <c r="AN25"/>
  <c r="AO25" s="1"/>
  <c r="AN26"/>
  <c r="AO26" s="1"/>
  <c r="S26" i="2" s="1"/>
  <c r="R27" i="3" s="1"/>
  <c r="AN27" i="1"/>
  <c r="AO27" s="1"/>
  <c r="S27" i="2" s="1"/>
  <c r="R28" i="3" s="1"/>
  <c r="AN28" i="1"/>
  <c r="R28" i="2" s="1"/>
  <c r="AN29" i="1"/>
  <c r="AN30"/>
  <c r="AO30" s="1"/>
  <c r="AJ12"/>
  <c r="AJ28"/>
  <c r="Q28" i="2" s="1"/>
  <c r="Q29" i="3" s="1"/>
  <c r="AJ29" i="1"/>
  <c r="Q29" i="2" s="1"/>
  <c r="Q30" i="3" s="1"/>
  <c r="AI11" i="1"/>
  <c r="AJ11" s="1"/>
  <c r="AI13"/>
  <c r="AJ13" s="1"/>
  <c r="AI14"/>
  <c r="AJ14" s="1"/>
  <c r="AI15"/>
  <c r="AJ15" s="1"/>
  <c r="AI16"/>
  <c r="AJ16" s="1"/>
  <c r="AI17"/>
  <c r="AJ17" s="1"/>
  <c r="AI18"/>
  <c r="AJ18" s="1"/>
  <c r="AI19"/>
  <c r="AJ19" s="1"/>
  <c r="AI20"/>
  <c r="AJ20" s="1"/>
  <c r="AJ21"/>
  <c r="AI22"/>
  <c r="AJ22" s="1"/>
  <c r="AI23"/>
  <c r="AJ23" s="1"/>
  <c r="AI24"/>
  <c r="AJ24" s="1"/>
  <c r="AI25"/>
  <c r="AJ25" s="1"/>
  <c r="AI26"/>
  <c r="AJ26" s="1"/>
  <c r="Q26" i="2" s="1"/>
  <c r="Q27" i="3" s="1"/>
  <c r="AJ27" i="1"/>
  <c r="Q27" i="2" s="1"/>
  <c r="Q28" i="3" s="1"/>
  <c r="AI28" i="1"/>
  <c r="P28" i="2" s="1"/>
  <c r="P29"/>
  <c r="AJ30" i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E23"/>
  <c r="AD24"/>
  <c r="AE24" s="1"/>
  <c r="AD25"/>
  <c r="AE25" s="1"/>
  <c r="AD26"/>
  <c r="N26" i="2" s="1"/>
  <c r="AD27" i="1"/>
  <c r="N27" i="2" s="1"/>
  <c r="AD28" i="1"/>
  <c r="N28" i="2" s="1"/>
  <c r="AD29" i="1"/>
  <c r="N29" i="2" s="1"/>
  <c r="AD30" i="1"/>
  <c r="AE30" s="1"/>
  <c r="Y11"/>
  <c r="Z11" s="1"/>
  <c r="Z12"/>
  <c r="Y13"/>
  <c r="Z13" s="1"/>
  <c r="Z14"/>
  <c r="Y15"/>
  <c r="Z15" s="1"/>
  <c r="Y16"/>
  <c r="Z16" s="1"/>
  <c r="Y17"/>
  <c r="Z17" s="1"/>
  <c r="Y18"/>
  <c r="Z18" s="1"/>
  <c r="Y19"/>
  <c r="Z19" s="1"/>
  <c r="Y20"/>
  <c r="Z20" s="1"/>
  <c r="Z21"/>
  <c r="Y22"/>
  <c r="Z22" s="1"/>
  <c r="Z23"/>
  <c r="Y24"/>
  <c r="Z24" s="1"/>
  <c r="Y25"/>
  <c r="Z25" s="1"/>
  <c r="Y26"/>
  <c r="L26" i="2" s="1"/>
  <c r="L27"/>
  <c r="Y28" i="1"/>
  <c r="L28" i="2" s="1"/>
  <c r="Z29" i="1"/>
  <c r="M29" i="2" s="1"/>
  <c r="O30" i="3" s="1"/>
  <c r="Z30" i="1"/>
  <c r="T11"/>
  <c r="U11" s="1"/>
  <c r="T12"/>
  <c r="U12" s="1"/>
  <c r="T13"/>
  <c r="U13" s="1"/>
  <c r="T14"/>
  <c r="U14" s="1"/>
  <c r="T15"/>
  <c r="U15" s="1"/>
  <c r="T16"/>
  <c r="U16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K26" i="2" s="1"/>
  <c r="N27" i="3" s="1"/>
  <c r="T27" i="1"/>
  <c r="J27" i="2" s="1"/>
  <c r="T28" i="1"/>
  <c r="J28" i="2" s="1"/>
  <c r="T29" i="1"/>
  <c r="J29" i="2" s="1"/>
  <c r="U30" i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H26" i="2" s="1"/>
  <c r="N27" i="1"/>
  <c r="H27" i="2" s="1"/>
  <c r="N28" i="1"/>
  <c r="H28" i="2" s="1"/>
  <c r="N29" i="1"/>
  <c r="O29" s="1"/>
  <c r="I29" i="2" s="1"/>
  <c r="M30" i="3" s="1"/>
  <c r="N30" i="1"/>
  <c r="O3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G26" i="2" s="1"/>
  <c r="L27" i="3" s="1"/>
  <c r="I27" i="1"/>
  <c r="F27" i="2" s="1"/>
  <c r="I28" i="1"/>
  <c r="F28" i="2" s="1"/>
  <c r="I29" i="1"/>
  <c r="F29" i="2" s="1"/>
  <c r="I30" i="1"/>
  <c r="J30" s="1"/>
  <c r="AY29" l="1"/>
  <c r="W29" i="2" s="1"/>
  <c r="T30" i="3" s="1"/>
  <c r="BC29" i="1"/>
  <c r="Y29" i="2" s="1"/>
  <c r="U30" i="3" s="1"/>
  <c r="AT27" i="1"/>
  <c r="U27" i="2" s="1"/>
  <c r="S28" i="3" s="1"/>
  <c r="AY28" i="1"/>
  <c r="W28" i="2" s="1"/>
  <c r="T29" i="3" s="1"/>
  <c r="BC27" i="1"/>
  <c r="Y27" i="2" s="1"/>
  <c r="U28" i="3" s="1"/>
  <c r="T26" i="2"/>
  <c r="AO28" i="1"/>
  <c r="S28" i="2" s="1"/>
  <c r="R29" i="3" s="1"/>
  <c r="J26" i="2"/>
  <c r="R27"/>
  <c r="Z27" s="1"/>
  <c r="AB27" s="1"/>
  <c r="AC27" s="1"/>
  <c r="AD27" s="1"/>
  <c r="X26"/>
  <c r="F26"/>
  <c r="P27"/>
  <c r="H29"/>
  <c r="P26"/>
  <c r="Z27" i="1"/>
  <c r="M27" i="2" s="1"/>
  <c r="O28" i="3" s="1"/>
  <c r="AT29" i="1"/>
  <c r="U29" i="2" s="1"/>
  <c r="S30" i="3" s="1"/>
  <c r="L29" i="2"/>
  <c r="R26"/>
  <c r="V26"/>
  <c r="J27" i="1"/>
  <c r="G27" i="2" s="1"/>
  <c r="L28" i="3" s="1"/>
  <c r="O27" i="1"/>
  <c r="I27" i="2" s="1"/>
  <c r="M28" i="3" s="1"/>
  <c r="U27" i="1"/>
  <c r="K27" i="2" s="1"/>
  <c r="N28" i="3" s="1"/>
  <c r="AE27" i="1"/>
  <c r="O27" i="2" s="1"/>
  <c r="P28" i="3" s="1"/>
  <c r="R29" i="2"/>
  <c r="AO29" i="1"/>
  <c r="S29" i="2" s="1"/>
  <c r="R30" i="3" s="1"/>
  <c r="O26" i="1"/>
  <c r="I26" i="2" s="1"/>
  <c r="M27" i="3" s="1"/>
  <c r="AE26" i="1"/>
  <c r="O26" i="2" s="1"/>
  <c r="P27" i="3" s="1"/>
  <c r="J29" i="1"/>
  <c r="G29" i="2" s="1"/>
  <c r="L30" i="3" s="1"/>
  <c r="U29" i="1"/>
  <c r="K29" i="2" s="1"/>
  <c r="N30" i="3" s="1"/>
  <c r="Z28" i="2"/>
  <c r="AB28" s="1"/>
  <c r="AC28" s="1"/>
  <c r="AD28" s="1"/>
  <c r="J28" i="1"/>
  <c r="G28" i="2" s="1"/>
  <c r="L29" i="3" s="1"/>
  <c r="O28" i="1"/>
  <c r="I28" i="2" s="1"/>
  <c r="M29" i="3" s="1"/>
  <c r="U28" i="1"/>
  <c r="K28" i="2" s="1"/>
  <c r="N29" i="3" s="1"/>
  <c r="Z28" i="1"/>
  <c r="M28" i="2" s="1"/>
  <c r="O29" i="3" s="1"/>
  <c r="AE28" i="1"/>
  <c r="O28" i="2" s="1"/>
  <c r="P29" i="3" s="1"/>
  <c r="AT28" i="1"/>
  <c r="U28" i="2" s="1"/>
  <c r="S29" i="3" s="1"/>
  <c r="AY27" i="1"/>
  <c r="W27" i="2" s="1"/>
  <c r="T28" i="3" s="1"/>
  <c r="Z26" i="1"/>
  <c r="M26" i="2" s="1"/>
  <c r="O27" i="3" s="1"/>
  <c r="AE29" i="1"/>
  <c r="O29" i="2" s="1"/>
  <c r="P30" i="3" s="1"/>
  <c r="Z29" i="2" l="1"/>
  <c r="AB29" s="1"/>
  <c r="AC29" s="1"/>
  <c r="AD29" s="1"/>
  <c r="Z26"/>
  <c r="AB26" s="1"/>
  <c r="AC26" s="1"/>
  <c r="AD26" s="1"/>
  <c r="W11" i="3"/>
  <c r="X11" s="1"/>
  <c r="Y11" s="1"/>
  <c r="W12"/>
  <c r="X12" s="1"/>
  <c r="Y12" s="1"/>
  <c r="W13"/>
  <c r="X13" s="1"/>
  <c r="Y13" s="1"/>
  <c r="W14"/>
  <c r="X14" s="1"/>
  <c r="Y14" s="1"/>
  <c r="W15"/>
  <c r="X15" s="1"/>
  <c r="Y15" s="1"/>
  <c r="W16"/>
  <c r="X16" s="1"/>
  <c r="Y16" s="1"/>
  <c r="W19"/>
  <c r="X19" s="1"/>
  <c r="Y19" s="1"/>
  <c r="W20"/>
  <c r="X20" s="1"/>
  <c r="Y20" s="1"/>
  <c r="W21"/>
  <c r="X21" s="1"/>
  <c r="Y21" s="1"/>
  <c r="W23"/>
  <c r="X23" s="1"/>
  <c r="Y23" s="1"/>
  <c r="W24"/>
  <c r="X24" s="1"/>
  <c r="Y24" s="1"/>
  <c r="W25"/>
  <c r="X25" s="1"/>
  <c r="Y25" s="1"/>
  <c r="W26"/>
  <c r="X26" s="1"/>
  <c r="Y26" s="1"/>
  <c r="W31"/>
  <c r="X31" s="1"/>
  <c r="Y31" s="1"/>
  <c r="D11"/>
  <c r="E11"/>
  <c r="G11"/>
  <c r="E12"/>
  <c r="H12"/>
  <c r="I13"/>
  <c r="J13"/>
  <c r="F14"/>
  <c r="D15"/>
  <c r="E15"/>
  <c r="E16"/>
  <c r="I16"/>
  <c r="J16"/>
  <c r="J17"/>
  <c r="E19"/>
  <c r="G19"/>
  <c r="H19"/>
  <c r="J19"/>
  <c r="E20"/>
  <c r="F22"/>
  <c r="G22"/>
  <c r="H22"/>
  <c r="I22"/>
  <c r="J22"/>
  <c r="I23"/>
  <c r="I24"/>
  <c r="G25"/>
  <c r="E26"/>
  <c r="I26"/>
  <c r="G31"/>
  <c r="R16" i="2"/>
  <c r="P21"/>
  <c r="N16"/>
  <c r="L16"/>
  <c r="L21"/>
  <c r="J16"/>
  <c r="I10" i="1"/>
  <c r="F10" i="2" s="1"/>
  <c r="AN10" i="1"/>
  <c r="S11" i="2"/>
  <c r="R12" i="3" s="1"/>
  <c r="S13" i="2"/>
  <c r="R14" i="3" s="1"/>
  <c r="S15" i="2"/>
  <c r="R16" i="3" s="1"/>
  <c r="S16" i="2"/>
  <c r="R17" i="3" s="1"/>
  <c r="S18" i="2"/>
  <c r="R19" i="3" s="1"/>
  <c r="S22" i="2"/>
  <c r="R23" i="3" s="1"/>
  <c r="S30" i="2"/>
  <c r="R31" i="3" s="1"/>
  <c r="Y14" i="2"/>
  <c r="U15" i="3" s="1"/>
  <c r="Y18" i="2"/>
  <c r="U19" i="3" s="1"/>
  <c r="Y22" i="2"/>
  <c r="U23" i="3" s="1"/>
  <c r="Y30" i="2"/>
  <c r="U31" i="3" s="1"/>
  <c r="U14" i="2"/>
  <c r="S15" i="3" s="1"/>
  <c r="U18" i="2"/>
  <c r="S19" i="3" s="1"/>
  <c r="U22" i="2"/>
  <c r="S23" i="3" s="1"/>
  <c r="U30" i="2"/>
  <c r="S31" i="3" s="1"/>
  <c r="BB10" i="1"/>
  <c r="W13" i="2"/>
  <c r="T14" i="3" s="1"/>
  <c r="W17" i="2"/>
  <c r="T18" i="3" s="1"/>
  <c r="W21" i="2"/>
  <c r="T22" i="3" s="1"/>
  <c r="W25" i="2"/>
  <c r="T26" i="3" s="1"/>
  <c r="AX10" i="1"/>
  <c r="AS10"/>
  <c r="T10"/>
  <c r="I11" i="2"/>
  <c r="M12" i="3" s="1"/>
  <c r="I13" i="2"/>
  <c r="M14" i="3" s="1"/>
  <c r="I14" i="2"/>
  <c r="M15" i="3" s="1"/>
  <c r="I15" i="2"/>
  <c r="M16" i="3" s="1"/>
  <c r="I17" i="2"/>
  <c r="M18" i="3" s="1"/>
  <c r="I18" i="2"/>
  <c r="M19" i="3" s="1"/>
  <c r="I19" i="2"/>
  <c r="M20" i="3" s="1"/>
  <c r="I21" i="2"/>
  <c r="M22" i="3" s="1"/>
  <c r="I22" i="2"/>
  <c r="M23" i="3" s="1"/>
  <c r="I23" i="2"/>
  <c r="M24" i="3" s="1"/>
  <c r="I25" i="2"/>
  <c r="M26" i="3" s="1"/>
  <c r="I30" i="2"/>
  <c r="M31" i="3" s="1"/>
  <c r="N10" i="1"/>
  <c r="O10" s="1"/>
  <c r="I10" i="2" s="1"/>
  <c r="M11" i="3" s="1"/>
  <c r="K12" i="2"/>
  <c r="N13" i="3" s="1"/>
  <c r="K14" i="2"/>
  <c r="N15" i="3" s="1"/>
  <c r="K16" i="2"/>
  <c r="N17" i="3" s="1"/>
  <c r="K17" i="2"/>
  <c r="N18" i="3" s="1"/>
  <c r="K18" i="2"/>
  <c r="N19" i="3" s="1"/>
  <c r="K20" i="2"/>
  <c r="N21" i="3" s="1"/>
  <c r="K21" i="2"/>
  <c r="N22" i="3" s="1"/>
  <c r="K22" i="2"/>
  <c r="N23" i="3" s="1"/>
  <c r="K23" i="2"/>
  <c r="N24" i="3" s="1"/>
  <c r="K24" i="2"/>
  <c r="N25" i="3" s="1"/>
  <c r="K25" i="2"/>
  <c r="N26" i="3" s="1"/>
  <c r="K30" i="2"/>
  <c r="N31" i="3" s="1"/>
  <c r="M12" i="2"/>
  <c r="O13" i="3" s="1"/>
  <c r="M14" i="2"/>
  <c r="O15" i="3" s="1"/>
  <c r="M16" i="2"/>
  <c r="O17" i="3" s="1"/>
  <c r="M18" i="2"/>
  <c r="O19" i="3" s="1"/>
  <c r="M20" i="2"/>
  <c r="O21" i="3" s="1"/>
  <c r="M21" i="2"/>
  <c r="O22" i="3" s="1"/>
  <c r="M25" i="2"/>
  <c r="O26" i="3" s="1"/>
  <c r="O12" i="2"/>
  <c r="P13" i="3" s="1"/>
  <c r="O14" i="2"/>
  <c r="P15" i="3" s="1"/>
  <c r="O16" i="2"/>
  <c r="P17" i="3" s="1"/>
  <c r="O17" i="2"/>
  <c r="P18" i="3" s="1"/>
  <c r="O19" i="2"/>
  <c r="P20" i="3" s="1"/>
  <c r="O21" i="2"/>
  <c r="P22" i="3" s="1"/>
  <c r="O23" i="2"/>
  <c r="P24" i="3" s="1"/>
  <c r="O25" i="2"/>
  <c r="P26" i="3" s="1"/>
  <c r="Q13" i="2"/>
  <c r="Q14" i="3" s="1"/>
  <c r="Q15" i="2"/>
  <c r="Q16" i="3" s="1"/>
  <c r="Q17" i="2"/>
  <c r="Q18" i="3" s="1"/>
  <c r="Q19" i="2"/>
  <c r="Q20" i="3" s="1"/>
  <c r="Q21" i="2"/>
  <c r="Q22" i="3" s="1"/>
  <c r="Q25" i="2"/>
  <c r="Q26" i="3" s="1"/>
  <c r="AI10" i="1"/>
  <c r="AD10"/>
  <c r="AE10" s="1"/>
  <c r="O10" i="2" s="1"/>
  <c r="P11" i="3" s="1"/>
  <c r="Y10" i="1"/>
  <c r="Z10" s="1"/>
  <c r="M10" i="2" s="1"/>
  <c r="O11" i="3" s="1"/>
  <c r="G11" i="2"/>
  <c r="L12" i="3" s="1"/>
  <c r="G13" i="2"/>
  <c r="L14" i="3" s="1"/>
  <c r="G14" i="2"/>
  <c r="L15" i="3" s="1"/>
  <c r="G15" i="2"/>
  <c r="L16" i="3" s="1"/>
  <c r="G17" i="2"/>
  <c r="L18" i="3" s="1"/>
  <c r="G18" i="2"/>
  <c r="L19" i="3" s="1"/>
  <c r="G19" i="2"/>
  <c r="L20" i="3" s="1"/>
  <c r="G21" i="2"/>
  <c r="L22" i="3" s="1"/>
  <c r="G22" i="2"/>
  <c r="L23" i="3" s="1"/>
  <c r="G23" i="2"/>
  <c r="L24" i="3" s="1"/>
  <c r="G25" i="2"/>
  <c r="L26" i="3" s="1"/>
  <c r="G30" i="2"/>
  <c r="L31" i="3" s="1"/>
  <c r="BC10" i="1" l="1"/>
  <c r="Y10" i="2" s="1"/>
  <c r="U11" i="3" s="1"/>
  <c r="BC11" i="1"/>
  <c r="Y11" i="2" s="1"/>
  <c r="U12" i="3" s="1"/>
  <c r="AT10" i="1"/>
  <c r="U10" i="2" s="1"/>
  <c r="S11" i="3" s="1"/>
  <c r="J10" i="1"/>
  <c r="G10" i="2" s="1"/>
  <c r="L11" i="3" s="1"/>
  <c r="T18" i="2"/>
  <c r="R13"/>
  <c r="T14"/>
  <c r="N10"/>
  <c r="L10"/>
  <c r="U10" i="1"/>
  <c r="K10" i="2" s="1"/>
  <c r="N11" i="3" s="1"/>
  <c r="J20" i="2"/>
  <c r="H30"/>
  <c r="H18"/>
  <c r="F25"/>
  <c r="J30"/>
  <c r="F13"/>
  <c r="H14"/>
  <c r="J25"/>
  <c r="J18"/>
  <c r="J12"/>
  <c r="T30"/>
  <c r="T10"/>
  <c r="N23"/>
  <c r="F17"/>
  <c r="H22"/>
  <c r="J23"/>
  <c r="J17"/>
  <c r="L25"/>
  <c r="L14"/>
  <c r="P19"/>
  <c r="T22"/>
  <c r="G24"/>
  <c r="L25" i="3" s="1"/>
  <c r="F24" i="2"/>
  <c r="G20"/>
  <c r="L21" i="3" s="1"/>
  <c r="F20" i="2"/>
  <c r="L17" i="3"/>
  <c r="G12" i="2"/>
  <c r="L13" i="3" s="1"/>
  <c r="F12" i="2"/>
  <c r="AJ10" i="1"/>
  <c r="Q10" i="2" s="1"/>
  <c r="Q11" i="3" s="1"/>
  <c r="P10" i="2"/>
  <c r="Q23"/>
  <c r="Q24" i="3" s="1"/>
  <c r="P23" i="2"/>
  <c r="Q11"/>
  <c r="Q12" i="3" s="1"/>
  <c r="P11" i="2"/>
  <c r="O15"/>
  <c r="P16" i="3" s="1"/>
  <c r="N15" i="2"/>
  <c r="O11"/>
  <c r="P12" i="3" s="1"/>
  <c r="N11" i="2"/>
  <c r="M23"/>
  <c r="O24" i="3" s="1"/>
  <c r="L23" i="2"/>
  <c r="M19"/>
  <c r="O20" i="3" s="1"/>
  <c r="L19" i="2"/>
  <c r="M15"/>
  <c r="O16" i="3" s="1"/>
  <c r="L15" i="2"/>
  <c r="M11"/>
  <c r="O12" i="3" s="1"/>
  <c r="L11" i="2"/>
  <c r="K19"/>
  <c r="N20" i="3" s="1"/>
  <c r="J19" i="2"/>
  <c r="K15"/>
  <c r="N16" i="3" s="1"/>
  <c r="J15" i="2"/>
  <c r="K11"/>
  <c r="N12" i="3" s="1"/>
  <c r="J11" i="2"/>
  <c r="I24"/>
  <c r="M25" i="3" s="1"/>
  <c r="H24" i="2"/>
  <c r="I20"/>
  <c r="M21" i="3" s="1"/>
  <c r="H20" i="2"/>
  <c r="I16"/>
  <c r="M17" i="3" s="1"/>
  <c r="H16" i="2"/>
  <c r="I12"/>
  <c r="M13" i="3" s="1"/>
  <c r="H12" i="2"/>
  <c r="AY10" i="1"/>
  <c r="W10" i="2" s="1"/>
  <c r="T11" i="3" s="1"/>
  <c r="V10" i="2"/>
  <c r="W23"/>
  <c r="T24" i="3" s="1"/>
  <c r="V23" i="2"/>
  <c r="W19"/>
  <c r="T20" i="3" s="1"/>
  <c r="V19" i="2"/>
  <c r="W15"/>
  <c r="T16" i="3" s="1"/>
  <c r="V15" i="2"/>
  <c r="W11"/>
  <c r="T12" i="3" s="1"/>
  <c r="V11" i="2"/>
  <c r="U24"/>
  <c r="S25" i="3" s="1"/>
  <c r="T24" i="2"/>
  <c r="U20"/>
  <c r="S21" i="3" s="1"/>
  <c r="T20" i="2"/>
  <c r="U16"/>
  <c r="S17" i="3" s="1"/>
  <c r="T16" i="2"/>
  <c r="U12"/>
  <c r="S13" i="3" s="1"/>
  <c r="T12" i="2"/>
  <c r="Y24"/>
  <c r="U25" i="3" s="1"/>
  <c r="X24" i="2"/>
  <c r="Y20"/>
  <c r="U21" i="3" s="1"/>
  <c r="X20" i="2"/>
  <c r="Y16"/>
  <c r="U17" i="3" s="1"/>
  <c r="X16" i="2"/>
  <c r="Y12"/>
  <c r="U13" i="3" s="1"/>
  <c r="X12" i="2"/>
  <c r="S24"/>
  <c r="R25" i="3" s="1"/>
  <c r="R24" i="2"/>
  <c r="S20"/>
  <c r="R21" i="3" s="1"/>
  <c r="R20" i="2"/>
  <c r="S12"/>
  <c r="R13" i="3" s="1"/>
  <c r="R12" i="2"/>
  <c r="N19"/>
  <c r="P15"/>
  <c r="Q22"/>
  <c r="Q23" i="3" s="1"/>
  <c r="P22" i="2"/>
  <c r="Q14"/>
  <c r="Q15" i="3" s="1"/>
  <c r="P14" i="2"/>
  <c r="O22"/>
  <c r="P23" i="3" s="1"/>
  <c r="N22" i="2"/>
  <c r="M30"/>
  <c r="O31" i="3" s="1"/>
  <c r="L30" i="2"/>
  <c r="M22"/>
  <c r="O23" i="3" s="1"/>
  <c r="L22" i="2"/>
  <c r="U19"/>
  <c r="S20" i="3" s="1"/>
  <c r="T19" i="2"/>
  <c r="U11"/>
  <c r="S12" i="3" s="1"/>
  <c r="T11" i="2"/>
  <c r="Y19"/>
  <c r="U20" i="3" s="1"/>
  <c r="X19" i="2"/>
  <c r="X11"/>
  <c r="S19"/>
  <c r="R20" i="3" s="1"/>
  <c r="R19" i="2"/>
  <c r="F23"/>
  <c r="F19"/>
  <c r="F15"/>
  <c r="F11"/>
  <c r="J14"/>
  <c r="L18"/>
  <c r="O13"/>
  <c r="P14" i="3" s="1"/>
  <c r="N13" i="2"/>
  <c r="M17"/>
  <c r="O18" i="3" s="1"/>
  <c r="L17" i="2"/>
  <c r="M13"/>
  <c r="O14" i="3" s="1"/>
  <c r="L13" i="2"/>
  <c r="K13"/>
  <c r="N14" i="3" s="1"/>
  <c r="J13" i="2"/>
  <c r="S14"/>
  <c r="R15" i="3" s="1"/>
  <c r="R14" i="2"/>
  <c r="AO10" i="1"/>
  <c r="S10" i="2" s="1"/>
  <c r="R11" i="3" s="1"/>
  <c r="R10" i="2"/>
  <c r="H13"/>
  <c r="H10"/>
  <c r="J22"/>
  <c r="L12"/>
  <c r="N25"/>
  <c r="N21"/>
  <c r="N17"/>
  <c r="P17"/>
  <c r="P13"/>
  <c r="R30"/>
  <c r="R22"/>
  <c r="R18"/>
  <c r="R15"/>
  <c r="R11"/>
  <c r="V25"/>
  <c r="V21"/>
  <c r="V17"/>
  <c r="V13"/>
  <c r="X30"/>
  <c r="X22"/>
  <c r="X18"/>
  <c r="X14"/>
  <c r="X10"/>
  <c r="Q30"/>
  <c r="Q31" i="3" s="1"/>
  <c r="P30" i="2"/>
  <c r="Q18"/>
  <c r="Q19" i="3" s="1"/>
  <c r="P18" i="2"/>
  <c r="O30"/>
  <c r="P31" i="3" s="1"/>
  <c r="N30" i="2"/>
  <c r="O18"/>
  <c r="P19" i="3" s="1"/>
  <c r="N18" i="2"/>
  <c r="W30"/>
  <c r="T31" i="3" s="1"/>
  <c r="V30" i="2"/>
  <c r="W22"/>
  <c r="T23" i="3" s="1"/>
  <c r="V22" i="2"/>
  <c r="W18"/>
  <c r="T19" i="3" s="1"/>
  <c r="V18" i="2"/>
  <c r="W14"/>
  <c r="T15" i="3" s="1"/>
  <c r="V14" i="2"/>
  <c r="U23"/>
  <c r="S24" i="3" s="1"/>
  <c r="T23" i="2"/>
  <c r="U15"/>
  <c r="S16" i="3" s="1"/>
  <c r="T15" i="2"/>
  <c r="Y23"/>
  <c r="U24" i="3" s="1"/>
  <c r="X23" i="2"/>
  <c r="Y15"/>
  <c r="U16" i="3" s="1"/>
  <c r="X15" i="2"/>
  <c r="S23"/>
  <c r="R24" i="3" s="1"/>
  <c r="R23" i="2"/>
  <c r="H11"/>
  <c r="N14"/>
  <c r="Q24"/>
  <c r="Q25" i="3" s="1"/>
  <c r="P24" i="2"/>
  <c r="Q20"/>
  <c r="Q21" i="3" s="1"/>
  <c r="P20" i="2"/>
  <c r="Q16"/>
  <c r="Q17" i="3" s="1"/>
  <c r="P16" i="2"/>
  <c r="Q12"/>
  <c r="Q13" i="3" s="1"/>
  <c r="P12" i="2"/>
  <c r="O24"/>
  <c r="P25" i="3" s="1"/>
  <c r="N24" i="2"/>
  <c r="O20"/>
  <c r="P21" i="3" s="1"/>
  <c r="N20" i="2"/>
  <c r="M24"/>
  <c r="O25" i="3" s="1"/>
  <c r="L24" i="2"/>
  <c r="W24"/>
  <c r="T25" i="3" s="1"/>
  <c r="V24" i="2"/>
  <c r="W20"/>
  <c r="T21" i="3" s="1"/>
  <c r="V20" i="2"/>
  <c r="W16"/>
  <c r="T17" i="3" s="1"/>
  <c r="V16" i="2"/>
  <c r="W12"/>
  <c r="T13" i="3" s="1"/>
  <c r="V12" i="2"/>
  <c r="U25"/>
  <c r="S26" i="3" s="1"/>
  <c r="T25" i="2"/>
  <c r="U21"/>
  <c r="S22" i="3" s="1"/>
  <c r="T21" i="2"/>
  <c r="U17"/>
  <c r="S18" i="3" s="1"/>
  <c r="T17" i="2"/>
  <c r="U13"/>
  <c r="S14" i="3" s="1"/>
  <c r="T13" i="2"/>
  <c r="Y25"/>
  <c r="U26" i="3" s="1"/>
  <c r="X25" i="2"/>
  <c r="Y21"/>
  <c r="U22" i="3" s="1"/>
  <c r="X21" i="2"/>
  <c r="Y17"/>
  <c r="U18" i="3" s="1"/>
  <c r="X17" i="2"/>
  <c r="Y13"/>
  <c r="U14" i="3" s="1"/>
  <c r="X13" i="2"/>
  <c r="S25"/>
  <c r="R26" i="3" s="1"/>
  <c r="R25" i="2"/>
  <c r="S21"/>
  <c r="R22" i="3" s="1"/>
  <c r="R21" i="2"/>
  <c r="S17"/>
  <c r="R18" i="3" s="1"/>
  <c r="R17" i="2"/>
  <c r="F30"/>
  <c r="F22"/>
  <c r="F18"/>
  <c r="F14"/>
  <c r="H25"/>
  <c r="H23"/>
  <c r="H21"/>
  <c r="H19"/>
  <c r="H17"/>
  <c r="H15"/>
  <c r="J24"/>
  <c r="J21"/>
  <c r="J10"/>
  <c r="L20"/>
  <c r="N12"/>
  <c r="P25"/>
  <c r="Z16" l="1"/>
  <c r="AB16" s="1"/>
  <c r="AC16" s="1"/>
  <c r="AD16" s="1"/>
  <c r="Z11"/>
  <c r="AB11" s="1"/>
  <c r="AC11" s="1"/>
  <c r="AD11" s="1"/>
  <c r="Z14"/>
  <c r="AB14" s="1"/>
  <c r="AC14" s="1"/>
  <c r="AD14" s="1"/>
  <c r="Z13"/>
  <c r="AB13" s="1"/>
  <c r="AC13" s="1"/>
  <c r="AD13" s="1"/>
  <c r="Z15"/>
  <c r="AB15" s="1"/>
  <c r="AC15" s="1"/>
  <c r="AD15" s="1"/>
  <c r="Z12"/>
  <c r="AB12" s="1"/>
  <c r="AC12" s="1"/>
  <c r="AD12" s="1"/>
  <c r="Z19"/>
  <c r="AB19" s="1"/>
  <c r="AC19" s="1"/>
  <c r="AD19" s="1"/>
  <c r="AB21"/>
  <c r="AC21" s="1"/>
  <c r="AD21" s="1"/>
  <c r="Z24"/>
  <c r="AB24" s="1"/>
  <c r="AC24" s="1"/>
  <c r="AD24" s="1"/>
  <c r="Z10"/>
  <c r="AB10" s="1"/>
  <c r="AC10" s="1"/>
  <c r="AD10" s="1"/>
  <c r="Z25"/>
  <c r="AB25" s="1"/>
  <c r="AC25" s="1"/>
  <c r="AD25" s="1"/>
  <c r="Z30"/>
  <c r="AB30" s="1"/>
  <c r="AC30" s="1"/>
  <c r="AD30" s="1"/>
  <c r="Z22"/>
  <c r="AB22" s="1"/>
  <c r="AC22" s="1"/>
  <c r="AD22" s="1"/>
  <c r="Z23"/>
  <c r="AB23" s="1"/>
  <c r="AC23" s="1"/>
  <c r="AD23" s="1"/>
  <c r="Z20"/>
  <c r="AB20" s="1"/>
  <c r="AC20" s="1"/>
  <c r="AD20" s="1"/>
  <c r="Z18"/>
  <c r="AB18" s="1"/>
  <c r="AC18" s="1"/>
  <c r="AD18" s="1"/>
</calcChain>
</file>

<file path=xl/comments1.xml><?xml version="1.0" encoding="utf-8"?>
<comments xmlns="http://schemas.openxmlformats.org/spreadsheetml/2006/main">
  <authors>
    <author>a</author>
  </authors>
  <commentList>
    <comment ref="Y1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<sst xmlns="http://schemas.openxmlformats.org/spreadsheetml/2006/main" count="453" uniqueCount="135">
  <si>
    <t>مسلسل</t>
  </si>
  <si>
    <t>رقم الجلوس</t>
  </si>
  <si>
    <t>أسماء الطالبات</t>
  </si>
  <si>
    <t>المواد</t>
  </si>
  <si>
    <t>ملاحظات</t>
  </si>
  <si>
    <t>نوع الإمتحان</t>
  </si>
  <si>
    <t>أعمال سنة</t>
  </si>
  <si>
    <t xml:space="preserve">شفهى </t>
  </si>
  <si>
    <t>تحريرى</t>
  </si>
  <si>
    <t xml:space="preserve">المجموع </t>
  </si>
  <si>
    <t>التقدير</t>
  </si>
  <si>
    <t>عملى</t>
  </si>
  <si>
    <t>النهاية الكبرى</t>
  </si>
  <si>
    <t xml:space="preserve">أملاه : </t>
  </si>
  <si>
    <t>يعتمد،</t>
  </si>
  <si>
    <t xml:space="preserve">كتبه : </t>
  </si>
  <si>
    <t xml:space="preserve">   </t>
  </si>
  <si>
    <t xml:space="preserve">                                                                          أ.د/ سوزان محمد عزت </t>
  </si>
  <si>
    <t xml:space="preserve">                                                        رئيس اللجنة</t>
  </si>
  <si>
    <t xml:space="preserve">                                                      راجعه للمرة الثانية : 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</si>
  <si>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</si>
  <si>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</si>
  <si>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</si>
  <si>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</si>
  <si>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</si>
  <si>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</si>
  <si>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</si>
  <si>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راجعه للمرة الثانية  :</t>
  </si>
  <si>
    <t>مجموع الفصل الدراسى الاول</t>
  </si>
  <si>
    <t>مجموع الفصل الدراسى الثانى</t>
  </si>
  <si>
    <t>مجموع الفصلين</t>
  </si>
  <si>
    <t>النسبة المئوية</t>
  </si>
  <si>
    <t>التقدير العام</t>
  </si>
  <si>
    <t xml:space="preserve">                         </t>
  </si>
  <si>
    <t xml:space="preserve">                                                                   كشف رصد درجات و تقديرات مواد الفصل الدراسي الثانى " الفرقة الثالثة " " شعبة التدريب الرياضى "</t>
  </si>
  <si>
    <t>%</t>
  </si>
  <si>
    <t>التدريب الرياضي</t>
  </si>
  <si>
    <t>التحليل الميكانيكي للانشطه الرياضيه</t>
  </si>
  <si>
    <t>نظريات وتطبيقات تدريب النشاط الرياضي التخصصي</t>
  </si>
  <si>
    <t xml:space="preserve">القيادة الأداريه في المجال الرياضي </t>
  </si>
  <si>
    <t xml:space="preserve">فسيولوجيا الرياضه </t>
  </si>
  <si>
    <t xml:space="preserve">تقويم برامج التدريب الرياضي </t>
  </si>
  <si>
    <t xml:space="preserve">التدريب الميداني الداخلي </t>
  </si>
  <si>
    <t xml:space="preserve">اللياقه البدنيه التخصصيه </t>
  </si>
  <si>
    <t>التدريب الميداني الخارجي</t>
  </si>
  <si>
    <t xml:space="preserve">نظريات وتطبيقات تدريب النشاط الرياضي </t>
  </si>
  <si>
    <t xml:space="preserve">      التدريب الميداني الداخلي </t>
  </si>
  <si>
    <t>التدريب الميداني الداخلي</t>
  </si>
  <si>
    <t>لتدريب الميداني الخارجي</t>
  </si>
  <si>
    <t>تكنولوجيا التدريب الرياضى</t>
  </si>
  <si>
    <t>التحليل الحركى للانشطة الرياضية</t>
  </si>
  <si>
    <t>تخطيط برامج التدريب الرياضى</t>
  </si>
  <si>
    <t>التدليك</t>
  </si>
  <si>
    <t>اللياقة البدنية التخصصية</t>
  </si>
  <si>
    <t xml:space="preserve"> تقويم برامج التدريب الرياضي </t>
  </si>
  <si>
    <t xml:space="preserve">سيكولوجيه التدريب الرياضي </t>
  </si>
  <si>
    <t>كشف ( 3 )</t>
  </si>
  <si>
    <t>الترتيب</t>
  </si>
  <si>
    <t>عدد مواد الرسوب</t>
  </si>
  <si>
    <t>مواد التخلف</t>
  </si>
  <si>
    <t>(جيد)</t>
  </si>
  <si>
    <t>مجموع الفصل الدراسي الاول</t>
  </si>
  <si>
    <t>المجموع الكلي للفصلين</t>
  </si>
  <si>
    <t xml:space="preserve">النسبة المئوية </t>
  </si>
  <si>
    <t>سيكولوجية التدريب الرياضي</t>
  </si>
  <si>
    <t>مقبول</t>
  </si>
  <si>
    <t>منى حمدى جمعه محمد</t>
  </si>
  <si>
    <t>منى على حسن السيد امين</t>
  </si>
  <si>
    <t>مى احمد محمد عبدالرحمن</t>
  </si>
  <si>
    <t>ميرا محمد السيد محمد جمعه</t>
  </si>
  <si>
    <t>ميرام محسن محمد رافت امين</t>
  </si>
  <si>
    <t>نادين عصام الدين رمضان محمود على</t>
  </si>
  <si>
    <t>نرمين نصرالدين محمود ابراهيم</t>
  </si>
  <si>
    <t>نسمه احمد سالم احمد دياب</t>
  </si>
  <si>
    <t>نشوى مهران حلبى بدوى عبدالرازق</t>
  </si>
  <si>
    <t>نهال عادل احمد محمد الشيمى</t>
  </si>
  <si>
    <t>نورالهدى فؤاد عباس توفيق عجلان</t>
  </si>
  <si>
    <t>نوران محمد ذكى محمد جنيدى</t>
  </si>
  <si>
    <t>نورهان حسن محمد احمد الختام</t>
  </si>
  <si>
    <t>هاله عبده محمود صالح حسين</t>
  </si>
  <si>
    <t>هايدى فتحى على محمد احمد</t>
  </si>
  <si>
    <t>هناء نبيل فتحى محمد الامام</t>
  </si>
  <si>
    <t>يارا السيد حسن حسن</t>
  </si>
  <si>
    <t>ياسمين حمدى فتوح محمد خليفه</t>
  </si>
  <si>
    <t>ياسمين ضيائى السيد صالح ضيائى</t>
  </si>
  <si>
    <t>ياسمين طه سيد طه المصرى</t>
  </si>
  <si>
    <t xml:space="preserve">يسر هانى محمد ذكى </t>
  </si>
  <si>
    <t>محرومة</t>
  </si>
  <si>
    <t>غياب</t>
  </si>
  <si>
    <t>جيد جـدا</t>
  </si>
  <si>
    <t>ممتاز</t>
  </si>
  <si>
    <t>جيد جدا</t>
  </si>
  <si>
    <t xml:space="preserve">                    كلية التربية الرياضية للبنات</t>
  </si>
  <si>
    <t xml:space="preserve">                                                      راجعه للمرة الأولى :  </t>
  </si>
  <si>
    <t>رئيس اللجنة</t>
  </si>
  <si>
    <t xml:space="preserve">                                                                     وكيل الكلية لشئون التعليم والطلاب</t>
  </si>
  <si>
    <t xml:space="preserve">    أ.م.د / سماح احمد صلاح الدين</t>
  </si>
  <si>
    <t xml:space="preserve">                          عميد الكلية ورئيس لجنة الامتحان</t>
  </si>
  <si>
    <t xml:space="preserve">                                      أ.د/ مها محمود شفيق عبيد</t>
  </si>
  <si>
    <t>ضعيف جدا</t>
  </si>
  <si>
    <t>ـــــ</t>
  </si>
  <si>
    <t xml:space="preserve">                     كلية التربية الرياضية للبنات</t>
  </si>
  <si>
    <r>
      <t xml:space="preserve">                   </t>
    </r>
    <r>
      <rPr>
        <b/>
        <u/>
        <sz val="26"/>
        <rFont val="Arial"/>
        <family val="2"/>
      </rPr>
      <t>لجنة إعداد النتائج</t>
    </r>
  </si>
  <si>
    <t xml:space="preserve">                                                                                                              كشف رصد درجات و تقديرات مواد الفصل الدراسي الثانى " الفرقة الثالثة " " شعبة التدريب الرياضى "</t>
  </si>
  <si>
    <t xml:space="preserve">                     رئيس اللجنة </t>
  </si>
  <si>
    <t xml:space="preserve">                       وكيل الكلية لشئون التعليم والطلاب</t>
  </si>
  <si>
    <t xml:space="preserve"> أ.م.د / سماح احمد صلاح الدين</t>
  </si>
  <si>
    <t xml:space="preserve">                    أ.د / سوزان محمد عزت</t>
  </si>
  <si>
    <t xml:space="preserve">   عميد الكلية ورئيس لجنة الامتحان</t>
  </si>
  <si>
    <t xml:space="preserve">                                                 أ.د/ مها محمود شفيق عبيد</t>
  </si>
  <si>
    <t xml:space="preserve">            كلية التربية الرياضية للبنات</t>
  </si>
  <si>
    <t xml:space="preserve">                                                                                                          كشف رصد تقديرات مواد الفصل الدراسي الاول والثانى " الفرقة الثالثة " " شعبة التدريب الرياضى " </t>
  </si>
  <si>
    <t xml:space="preserve">                       عن العام الجامعي 2015 / 2016      " النتيجة النهائية "</t>
  </si>
  <si>
    <t xml:space="preserve">                 يعتمد،</t>
  </si>
  <si>
    <t xml:space="preserve">           أ.د / سوزان محمد عزت</t>
  </si>
  <si>
    <t xml:space="preserve">                                      عميد الكلية ورئيس لجنة الإمتحان</t>
  </si>
  <si>
    <t xml:space="preserve">                     أ.د/ مها محمود شفيق عبيد</t>
  </si>
  <si>
    <t>مادة1</t>
  </si>
  <si>
    <t>مادة2</t>
  </si>
  <si>
    <t xml:space="preserve">سيكولوجية التدريب الرياضي </t>
  </si>
  <si>
    <t>محرومة رياضات مائية (أولي)</t>
  </si>
  <si>
    <t>نجحت مناهج البحث العلمي+كرة اليد(ثانية)</t>
  </si>
  <si>
    <t>نجحت فسيولوجيا الرياضة+مناهج البحث العلمي(ثانية)</t>
  </si>
  <si>
    <t>نجحت جمباز فني(ثانية)،رسبت تنس طاولة (ثانية)</t>
  </si>
  <si>
    <t xml:space="preserve">نجحت جمباز فني(ثانية) </t>
  </si>
  <si>
    <t>نجحت مدخل الأجتماع الرياضي(ثانية)</t>
  </si>
  <si>
    <t>عن العام الجامعي 2015 / 2016 بعد الرفع</t>
  </si>
  <si>
    <t xml:space="preserve">                                   عن العام الجامعي 2015 / 2016            " بعد الرفع "</t>
  </si>
  <si>
    <t xml:space="preserve">       التدريب الميداني الخارجي</t>
  </si>
  <si>
    <r>
      <t xml:space="preserve">                     </t>
    </r>
    <r>
      <rPr>
        <b/>
        <sz val="20"/>
        <color theme="0" tint="-4.9989318521683403E-2"/>
        <rFont val="Traditional Arabic"/>
        <family val="1"/>
      </rPr>
      <t xml:space="preserve"> </t>
    </r>
    <r>
      <rPr>
        <b/>
        <u/>
        <sz val="26"/>
        <color theme="0" tint="-4.9989318521683403E-2"/>
        <rFont val="Arial"/>
        <family val="2"/>
      </rPr>
      <t>لجنة إعداد النتائج</t>
    </r>
  </si>
  <si>
    <r>
      <t xml:space="preserve">          </t>
    </r>
    <r>
      <rPr>
        <b/>
        <u/>
        <sz val="26"/>
        <color theme="0" tint="-4.9989318521683403E-2"/>
        <rFont val="Arial"/>
        <family val="2"/>
      </rPr>
      <t>لجنة إعداد النتائج</t>
    </r>
  </si>
  <si>
    <t>أملاه :غادة عمر</t>
  </si>
  <si>
    <t>رانيا جابر</t>
  </si>
  <si>
    <t>كتبه :رانيا جابر</t>
  </si>
  <si>
    <t>غادة عمر</t>
  </si>
</sst>
</file>

<file path=xl/styles.xml><?xml version="1.0" encoding="utf-8"?>
<styleSheet xmlns="http://schemas.openxmlformats.org/spreadsheetml/2006/main">
  <fonts count="43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  <charset val="1"/>
    </font>
    <font>
      <b/>
      <sz val="22"/>
      <color theme="1"/>
      <name val="Arial"/>
      <family val="2"/>
    </font>
    <font>
      <b/>
      <sz val="26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  <charset val="1"/>
    </font>
    <font>
      <sz val="28"/>
      <color theme="1"/>
      <name val="Arial"/>
      <family val="2"/>
      <charset val="1"/>
      <scheme val="minor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sz val="22"/>
      <color theme="1"/>
      <name val="Arial"/>
      <family val="2"/>
    </font>
    <font>
      <b/>
      <sz val="30"/>
      <name val="Arial"/>
      <family val="2"/>
    </font>
    <font>
      <b/>
      <sz val="32"/>
      <color rgb="FFFF0000"/>
      <name val="Arial"/>
      <family val="2"/>
    </font>
    <font>
      <sz val="11"/>
      <color theme="0" tint="-4.9989318521683403E-2"/>
      <name val="Arial"/>
      <family val="2"/>
      <charset val="1"/>
      <scheme val="minor"/>
    </font>
    <font>
      <b/>
      <sz val="28"/>
      <color theme="0" tint="-4.9989318521683403E-2"/>
      <name val="Arial"/>
      <family val="2"/>
    </font>
    <font>
      <b/>
      <sz val="20"/>
      <color theme="0" tint="-4.9989318521683403E-2"/>
      <name val="Arial"/>
      <family val="2"/>
    </font>
    <font>
      <b/>
      <sz val="20"/>
      <color theme="0" tint="-4.9989318521683403E-2"/>
      <name val="Traditional Arabic"/>
      <family val="1"/>
    </font>
    <font>
      <b/>
      <u/>
      <sz val="26"/>
      <color theme="0" tint="-4.9989318521683403E-2"/>
      <name val="Arial"/>
      <family val="2"/>
    </font>
    <font>
      <b/>
      <sz val="32"/>
      <color theme="0" tint="-4.9989318521683403E-2"/>
      <name val="Arial"/>
      <family val="2"/>
    </font>
    <font>
      <b/>
      <sz val="22"/>
      <color theme="0" tint="-4.9989318521683403E-2"/>
      <name val="Arial"/>
      <family val="2"/>
    </font>
    <font>
      <sz val="22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b/>
      <sz val="22"/>
      <color theme="0" tint="-4.9989318521683403E-2"/>
      <name val="Simplified Arabic"/>
      <family val="1"/>
    </font>
    <font>
      <b/>
      <sz val="24"/>
      <color theme="0" tint="-4.9989318521683403E-2"/>
      <name val="Arial"/>
      <family val="2"/>
    </font>
    <font>
      <sz val="24"/>
      <color theme="0" tint="-4.9989318521683403E-2"/>
      <name val="Arial"/>
      <family val="2"/>
    </font>
    <font>
      <b/>
      <sz val="26"/>
      <color theme="0" tint="-4.9989318521683403E-2"/>
      <name val="Arial"/>
      <family val="2"/>
    </font>
    <font>
      <sz val="28"/>
      <color theme="0" tint="-4.9989318521683403E-2"/>
      <name val="Arial"/>
      <family val="2"/>
      <charset val="1"/>
      <scheme val="minor"/>
    </font>
    <font>
      <sz val="28"/>
      <color theme="0" tint="-4.9989318521683403E-2"/>
      <name val="Arial"/>
      <family val="2"/>
    </font>
    <font>
      <sz val="28"/>
      <color theme="0" tint="-4.9989318521683403E-2"/>
      <name val="Arial"/>
      <family val="2"/>
      <charset val="1"/>
    </font>
    <font>
      <sz val="32"/>
      <color theme="0" tint="-4.9989318521683403E-2"/>
      <name val="Arial"/>
      <family val="2"/>
    </font>
    <font>
      <b/>
      <sz val="22"/>
      <color theme="0" tint="-4.9989318521683403E-2"/>
      <name val="Arial"/>
      <family val="2"/>
      <scheme val="minor"/>
    </font>
    <font>
      <b/>
      <sz val="30"/>
      <color theme="0" tint="-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 tint="-4.9989318521683403E-2"/>
        <bgColor indexed="31"/>
      </patternFill>
    </fill>
    <fill>
      <patternFill patternType="lightUp">
        <bgColor indexed="9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0">
    <xf numFmtId="0" fontId="0" fillId="0" borderId="0" xfId="0"/>
    <xf numFmtId="0" fontId="0" fillId="0" borderId="0" xfId="0" applyAlignment="1"/>
    <xf numFmtId="0" fontId="4" fillId="0" borderId="0" xfId="2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 textRotation="90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0" xfId="2" applyFont="1" applyBorder="1" applyAlignment="1">
      <alignment vertical="center"/>
    </xf>
    <xf numFmtId="0" fontId="17" fillId="0" borderId="0" xfId="0" applyFont="1"/>
    <xf numFmtId="0" fontId="18" fillId="5" borderId="22" xfId="0" applyFont="1" applyFill="1" applyBorder="1" applyAlignment="1">
      <alignment horizontal="center" vertical="center" wrapText="1" readingOrder="2"/>
    </xf>
    <xf numFmtId="0" fontId="18" fillId="5" borderId="23" xfId="0" applyFont="1" applyFill="1" applyBorder="1" applyAlignment="1">
      <alignment horizontal="center" vertical="center" wrapText="1" readingOrder="2"/>
    </xf>
    <xf numFmtId="0" fontId="18" fillId="5" borderId="39" xfId="0" applyFont="1" applyFill="1" applyBorder="1" applyAlignment="1">
      <alignment horizontal="center" vertical="center" wrapText="1" readingOrder="2"/>
    </xf>
    <xf numFmtId="0" fontId="18" fillId="5" borderId="2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" fillId="0" borderId="0" xfId="1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 vertical="center" wrapText="1" readingOrder="2"/>
    </xf>
    <xf numFmtId="0" fontId="19" fillId="8" borderId="65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 wrapText="1" readingOrder="2"/>
    </xf>
    <xf numFmtId="0" fontId="11" fillId="3" borderId="64" xfId="0" applyFont="1" applyFill="1" applyBorder="1" applyAlignment="1">
      <alignment horizontal="center" vertical="center"/>
    </xf>
    <xf numFmtId="0" fontId="22" fillId="3" borderId="64" xfId="0" applyFont="1" applyFill="1" applyBorder="1" applyAlignment="1">
      <alignment horizontal="center" vertical="center" wrapText="1" readingOrder="2"/>
    </xf>
    <xf numFmtId="0" fontId="23" fillId="3" borderId="64" xfId="0" applyFont="1" applyFill="1" applyBorder="1" applyAlignment="1">
      <alignment horizontal="center" vertical="center"/>
    </xf>
    <xf numFmtId="0" fontId="19" fillId="8" borderId="2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 readingOrder="2"/>
    </xf>
    <xf numFmtId="0" fontId="11" fillId="3" borderId="23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 wrapText="1" readingOrder="2"/>
    </xf>
    <xf numFmtId="0" fontId="23" fillId="3" borderId="23" xfId="0" applyFont="1" applyFill="1" applyBorder="1" applyAlignment="1">
      <alignment horizontal="center" vertical="center"/>
    </xf>
    <xf numFmtId="0" fontId="19" fillId="8" borderId="43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 readingOrder="2"/>
    </xf>
    <xf numFmtId="0" fontId="11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 readingOrder="2"/>
    </xf>
    <xf numFmtId="0" fontId="23" fillId="3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8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3" borderId="23" xfId="0" applyFont="1" applyFill="1" applyBorder="1" applyAlignment="1">
      <alignment horizontal="center" vertical="center" wrapText="1" readingOrder="2"/>
    </xf>
    <xf numFmtId="0" fontId="2" fillId="3" borderId="2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 readingOrder="2"/>
    </xf>
    <xf numFmtId="0" fontId="11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 readingOrder="2"/>
    </xf>
    <xf numFmtId="0" fontId="23" fillId="3" borderId="1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right" vertical="center"/>
    </xf>
    <xf numFmtId="0" fontId="4" fillId="3" borderId="27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 wrapText="1"/>
    </xf>
    <xf numFmtId="0" fontId="10" fillId="3" borderId="64" xfId="0" applyFont="1" applyFill="1" applyBorder="1" applyAlignment="1">
      <alignment vertical="center" readingOrder="2"/>
    </xf>
    <xf numFmtId="0" fontId="10" fillId="3" borderId="64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 readingOrder="2"/>
    </xf>
    <xf numFmtId="0" fontId="10" fillId="3" borderId="23" xfId="0" applyFont="1" applyFill="1" applyBorder="1" applyAlignment="1">
      <alignment vertical="center"/>
    </xf>
    <xf numFmtId="0" fontId="10" fillId="3" borderId="39" xfId="0" applyFont="1" applyFill="1" applyBorder="1" applyAlignment="1">
      <alignment vertical="center" readingOrder="2"/>
    </xf>
    <xf numFmtId="0" fontId="10" fillId="3" borderId="39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 readingOrder="2"/>
    </xf>
    <xf numFmtId="0" fontId="10" fillId="3" borderId="2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 vertical="center" textRotation="135"/>
    </xf>
    <xf numFmtId="0" fontId="6" fillId="7" borderId="62" xfId="0" applyFont="1" applyFill="1" applyBorder="1" applyAlignment="1">
      <alignment horizontal="center" vertical="center" textRotation="135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6" fillId="7" borderId="31" xfId="0" applyFont="1" applyFill="1" applyBorder="1" applyAlignment="1">
      <alignment horizontal="center" vertical="center" textRotation="90"/>
    </xf>
    <xf numFmtId="0" fontId="6" fillId="7" borderId="29" xfId="0" applyFont="1" applyFill="1" applyBorder="1" applyAlignment="1">
      <alignment horizontal="center" vertical="center" textRotation="90"/>
    </xf>
    <xf numFmtId="0" fontId="6" fillId="7" borderId="59" xfId="0" applyFont="1" applyFill="1" applyBorder="1" applyAlignment="1">
      <alignment horizontal="center" vertical="center" textRotation="90"/>
    </xf>
    <xf numFmtId="0" fontId="6" fillId="7" borderId="32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60" xfId="0" applyFont="1" applyFill="1" applyBorder="1" applyAlignment="1">
      <alignment horizontal="center" vertical="center" textRotation="90"/>
    </xf>
    <xf numFmtId="0" fontId="6" fillId="7" borderId="3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60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6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wrapText="1"/>
    </xf>
    <xf numFmtId="0" fontId="21" fillId="7" borderId="62" xfId="0" applyFont="1" applyFill="1" applyBorder="1" applyAlignment="1">
      <alignment wrapText="1"/>
    </xf>
    <xf numFmtId="0" fontId="6" fillId="7" borderId="15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 wrapText="1"/>
    </xf>
    <xf numFmtId="0" fontId="10" fillId="7" borderId="62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 textRotation="90"/>
    </xf>
    <xf numFmtId="0" fontId="30" fillId="5" borderId="12" xfId="0" applyFont="1" applyFill="1" applyBorder="1" applyAlignment="1">
      <alignment horizontal="center" vertical="center" textRotation="90"/>
    </xf>
    <xf numFmtId="0" fontId="30" fillId="5" borderId="12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9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 textRotation="90"/>
    </xf>
    <xf numFmtId="0" fontId="30" fillId="5" borderId="10" xfId="0" applyFont="1" applyFill="1" applyBorder="1" applyAlignment="1">
      <alignment horizontal="center" vertical="center" textRotation="90"/>
    </xf>
    <xf numFmtId="0" fontId="30" fillId="5" borderId="10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 textRotation="90"/>
    </xf>
    <xf numFmtId="0" fontId="30" fillId="5" borderId="4" xfId="0" applyFont="1" applyFill="1" applyBorder="1" applyAlignment="1">
      <alignment horizontal="center" vertical="center" textRotation="90"/>
    </xf>
    <xf numFmtId="0" fontId="30" fillId="3" borderId="4" xfId="0" applyFont="1" applyFill="1" applyBorder="1" applyAlignment="1">
      <alignment horizontal="center" vertical="center" textRotation="90"/>
    </xf>
    <xf numFmtId="0" fontId="30" fillId="5" borderId="11" xfId="0" applyFont="1" applyFill="1" applyBorder="1" applyAlignment="1">
      <alignment horizontal="center" vertical="center" textRotation="135"/>
    </xf>
    <xf numFmtId="0" fontId="30" fillId="5" borderId="2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 wrapText="1" readingOrder="2"/>
    </xf>
    <xf numFmtId="0" fontId="30" fillId="5" borderId="3" xfId="0" applyFont="1" applyFill="1" applyBorder="1" applyAlignment="1">
      <alignment horizontal="center" vertical="center" textRotation="135"/>
    </xf>
    <xf numFmtId="0" fontId="33" fillId="5" borderId="6" xfId="0" applyFont="1" applyFill="1" applyBorder="1" applyAlignment="1">
      <alignment horizontal="center" vertical="center" wrapText="1" readingOrder="2"/>
    </xf>
    <xf numFmtId="0" fontId="30" fillId="5" borderId="21" xfId="0" applyFont="1" applyFill="1" applyBorder="1" applyAlignment="1">
      <alignment horizontal="center" vertical="center"/>
    </xf>
    <xf numFmtId="0" fontId="34" fillId="5" borderId="22" xfId="0" applyFont="1" applyFill="1" applyBorder="1" applyAlignment="1">
      <alignment horizontal="center" vertical="center" wrapText="1" readingOrder="2"/>
    </xf>
    <xf numFmtId="0" fontId="34" fillId="3" borderId="22" xfId="0" applyFont="1" applyFill="1" applyBorder="1" applyAlignment="1">
      <alignment horizontal="center" vertical="center" wrapText="1" readingOrder="2"/>
    </xf>
    <xf numFmtId="0" fontId="34" fillId="3" borderId="22" xfId="0" applyFont="1" applyFill="1" applyBorder="1" applyAlignment="1">
      <alignment horizontal="right" vertical="center" wrapText="1" readingOrder="2"/>
    </xf>
    <xf numFmtId="0" fontId="35" fillId="6" borderId="1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 wrapText="1" readingOrder="2"/>
    </xf>
    <xf numFmtId="0" fontId="29" fillId="3" borderId="7" xfId="0" applyFont="1" applyFill="1" applyBorder="1" applyAlignment="1">
      <alignment horizontal="center" vertical="center" wrapText="1" readingOrder="2"/>
    </xf>
    <xf numFmtId="0" fontId="29" fillId="3" borderId="47" xfId="0" applyFont="1" applyFill="1" applyBorder="1" applyAlignment="1">
      <alignment horizontal="center" vertical="center" wrapText="1" readingOrder="2"/>
    </xf>
    <xf numFmtId="0" fontId="36" fillId="3" borderId="48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 wrapText="1" readingOrder="2"/>
    </xf>
    <xf numFmtId="0" fontId="29" fillId="3" borderId="30" xfId="0" applyFont="1" applyFill="1" applyBorder="1" applyAlignment="1">
      <alignment horizontal="center" vertical="center" wrapText="1" readingOrder="2"/>
    </xf>
    <xf numFmtId="0" fontId="30" fillId="3" borderId="25" xfId="0" applyFont="1" applyFill="1" applyBorder="1" applyAlignment="1">
      <alignment horizontal="right" vertical="center"/>
    </xf>
    <xf numFmtId="0" fontId="34" fillId="5" borderId="23" xfId="0" applyFont="1" applyFill="1" applyBorder="1" applyAlignment="1">
      <alignment horizontal="center" vertical="center" wrapText="1" readingOrder="2"/>
    </xf>
    <xf numFmtId="0" fontId="34" fillId="3" borderId="23" xfId="0" applyFont="1" applyFill="1" applyBorder="1" applyAlignment="1">
      <alignment horizontal="center" vertical="center" wrapText="1" readingOrder="2"/>
    </xf>
    <xf numFmtId="0" fontId="34" fillId="3" borderId="23" xfId="0" applyFont="1" applyFill="1" applyBorder="1" applyAlignment="1">
      <alignment horizontal="right" vertical="center" wrapText="1" readingOrder="2"/>
    </xf>
    <xf numFmtId="0" fontId="35" fillId="6" borderId="2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 wrapText="1" readingOrder="2"/>
    </xf>
    <xf numFmtId="0" fontId="29" fillId="3" borderId="8" xfId="0" applyFont="1" applyFill="1" applyBorder="1" applyAlignment="1">
      <alignment horizontal="center" vertical="center" wrapText="1" readingOrder="2"/>
    </xf>
    <xf numFmtId="0" fontId="29" fillId="3" borderId="36" xfId="0" applyFont="1" applyFill="1" applyBorder="1" applyAlignment="1">
      <alignment horizontal="center" vertical="center" wrapText="1" readingOrder="2"/>
    </xf>
    <xf numFmtId="0" fontId="36" fillId="3" borderId="51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 wrapText="1" readingOrder="2"/>
    </xf>
    <xf numFmtId="0" fontId="29" fillId="3" borderId="52" xfId="0" applyFont="1" applyFill="1" applyBorder="1" applyAlignment="1">
      <alignment horizontal="center" vertical="center" wrapText="1" readingOrder="2"/>
    </xf>
    <xf numFmtId="0" fontId="30" fillId="3" borderId="27" xfId="0" applyFont="1" applyFill="1" applyBorder="1" applyAlignment="1">
      <alignment vertical="center"/>
    </xf>
    <xf numFmtId="0" fontId="30" fillId="3" borderId="27" xfId="0" applyFont="1" applyFill="1" applyBorder="1" applyAlignment="1">
      <alignment vertical="center" wrapText="1"/>
    </xf>
    <xf numFmtId="0" fontId="26" fillId="3" borderId="35" xfId="0" applyFont="1" applyFill="1" applyBorder="1" applyAlignment="1">
      <alignment horizontal="center" vertical="center" wrapText="1" readingOrder="2"/>
    </xf>
    <xf numFmtId="0" fontId="26" fillId="3" borderId="8" xfId="0" applyFont="1" applyFill="1" applyBorder="1" applyAlignment="1">
      <alignment horizontal="center" vertical="center" wrapText="1" readingOrder="2"/>
    </xf>
    <xf numFmtId="0" fontId="26" fillId="3" borderId="36" xfId="0" applyFont="1" applyFill="1" applyBorder="1" applyAlignment="1">
      <alignment horizontal="center" vertical="center" wrapText="1" readingOrder="2"/>
    </xf>
    <xf numFmtId="0" fontId="26" fillId="3" borderId="50" xfId="0" applyFont="1" applyFill="1" applyBorder="1" applyAlignment="1">
      <alignment horizontal="center" vertical="center" wrapText="1" readingOrder="2"/>
    </xf>
    <xf numFmtId="0" fontId="26" fillId="3" borderId="51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 vertical="center" wrapText="1" readingOrder="2"/>
    </xf>
    <xf numFmtId="0" fontId="34" fillId="5" borderId="39" xfId="0" applyFont="1" applyFill="1" applyBorder="1" applyAlignment="1">
      <alignment horizontal="center" vertical="center" wrapText="1" readingOrder="2"/>
    </xf>
    <xf numFmtId="0" fontId="34" fillId="3" borderId="39" xfId="0" applyFont="1" applyFill="1" applyBorder="1" applyAlignment="1">
      <alignment horizontal="center" vertical="center" wrapText="1" readingOrder="2"/>
    </xf>
    <xf numFmtId="0" fontId="34" fillId="3" borderId="39" xfId="0" applyFont="1" applyFill="1" applyBorder="1" applyAlignment="1">
      <alignment horizontal="right" vertical="center" wrapText="1" readingOrder="2"/>
    </xf>
    <xf numFmtId="0" fontId="35" fillId="6" borderId="40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vertical="center"/>
    </xf>
    <xf numFmtId="0" fontId="29" fillId="3" borderId="56" xfId="0" applyFont="1" applyFill="1" applyBorder="1" applyAlignment="1">
      <alignment horizontal="center" vertical="center" wrapText="1" readingOrder="2"/>
    </xf>
    <xf numFmtId="0" fontId="29" fillId="3" borderId="41" xfId="0" applyFont="1" applyFill="1" applyBorder="1" applyAlignment="1">
      <alignment horizontal="center" vertical="center" wrapText="1" readingOrder="2"/>
    </xf>
    <xf numFmtId="0" fontId="29" fillId="3" borderId="45" xfId="0" applyFont="1" applyFill="1" applyBorder="1" applyAlignment="1">
      <alignment horizontal="center" vertical="center" wrapText="1" readingOrder="2"/>
    </xf>
    <xf numFmtId="0" fontId="36" fillId="3" borderId="57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 wrapText="1" readingOrder="2"/>
    </xf>
    <xf numFmtId="0" fontId="29" fillId="3" borderId="58" xfId="0" applyFont="1" applyFill="1" applyBorder="1" applyAlignment="1">
      <alignment horizontal="center" vertical="center" wrapText="1" readingOrder="2"/>
    </xf>
    <xf numFmtId="0" fontId="35" fillId="6" borderId="2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 wrapText="1" readingOrder="2"/>
    </xf>
    <xf numFmtId="0" fontId="34" fillId="3" borderId="24" xfId="0" applyFont="1" applyFill="1" applyBorder="1" applyAlignment="1">
      <alignment horizontal="center" vertical="center" wrapText="1" readingOrder="2"/>
    </xf>
    <xf numFmtId="0" fontId="34" fillId="3" borderId="24" xfId="0" applyFont="1" applyFill="1" applyBorder="1" applyAlignment="1">
      <alignment horizontal="right" vertical="center" wrapText="1" readingOrder="2"/>
    </xf>
    <xf numFmtId="0" fontId="35" fillId="6" borderId="24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 wrapText="1" readingOrder="2"/>
    </xf>
    <xf numFmtId="0" fontId="29" fillId="3" borderId="9" xfId="0" applyFont="1" applyFill="1" applyBorder="1" applyAlignment="1">
      <alignment horizontal="center" vertical="center" wrapText="1" readingOrder="2"/>
    </xf>
    <xf numFmtId="0" fontId="29" fillId="3" borderId="38" xfId="0" applyFont="1" applyFill="1" applyBorder="1" applyAlignment="1">
      <alignment horizontal="center" vertical="center" wrapText="1" readingOrder="2"/>
    </xf>
    <xf numFmtId="0" fontId="36" fillId="3" borderId="54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 wrapText="1" readingOrder="2"/>
    </xf>
    <xf numFmtId="0" fontId="29" fillId="3" borderId="55" xfId="0" applyFont="1" applyFill="1" applyBorder="1" applyAlignment="1">
      <alignment horizontal="center" vertical="center" wrapText="1" readingOrder="2"/>
    </xf>
    <xf numFmtId="0" fontId="30" fillId="3" borderId="72" xfId="0" applyFont="1" applyFill="1" applyBorder="1" applyAlignment="1">
      <alignment vertical="center" wrapText="1"/>
    </xf>
    <xf numFmtId="0" fontId="37" fillId="0" borderId="0" xfId="0" applyFont="1"/>
    <xf numFmtId="0" fontId="25" fillId="0" borderId="0" xfId="2" applyFont="1" applyBorder="1" applyAlignment="1">
      <alignment horizontal="center" wrapText="1" readingOrder="2"/>
    </xf>
    <xf numFmtId="0" fontId="25" fillId="0" borderId="0" xfId="2" applyFont="1" applyBorder="1" applyAlignment="1">
      <alignment horizontal="right" wrapText="1" readingOrder="2"/>
    </xf>
    <xf numFmtId="0" fontId="25" fillId="0" borderId="0" xfId="2" applyFont="1" applyBorder="1" applyAlignment="1">
      <alignment horizontal="right" wrapText="1" readingOrder="2"/>
    </xf>
    <xf numFmtId="0" fontId="38" fillId="0" borderId="0" xfId="2" applyFont="1" applyBorder="1" applyAlignment="1"/>
    <xf numFmtId="0" fontId="25" fillId="0" borderId="0" xfId="2" applyFont="1" applyBorder="1" applyAlignment="1"/>
    <xf numFmtId="0" fontId="25" fillId="0" borderId="0" xfId="2" applyFont="1" applyBorder="1" applyAlignment="1">
      <alignment horizontal="center"/>
    </xf>
    <xf numFmtId="0" fontId="37" fillId="0" borderId="0" xfId="0" applyFont="1" applyAlignment="1"/>
    <xf numFmtId="0" fontId="24" fillId="0" borderId="0" xfId="0" applyFont="1" applyAlignment="1"/>
    <xf numFmtId="0" fontId="25" fillId="0" borderId="0" xfId="2" applyFont="1" applyBorder="1" applyAlignment="1">
      <alignment vertical="center"/>
    </xf>
    <xf numFmtId="0" fontId="38" fillId="0" borderId="0" xfId="2" applyFont="1" applyAlignment="1"/>
    <xf numFmtId="0" fontId="39" fillId="0" borderId="0" xfId="0" applyFont="1" applyAlignment="1"/>
    <xf numFmtId="0" fontId="25" fillId="0" borderId="0" xfId="0" applyFont="1" applyAlignment="1"/>
    <xf numFmtId="0" fontId="25" fillId="0" borderId="0" xfId="2" applyFont="1" applyBorder="1" applyAlignment="1">
      <alignment horizontal="center" wrapText="1" readingOrder="2"/>
    </xf>
    <xf numFmtId="0" fontId="25" fillId="0" borderId="0" xfId="2" applyFont="1" applyBorder="1" applyAlignment="1">
      <alignment horizontal="left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36" fillId="0" borderId="0" xfId="1" applyFont="1" applyAlignment="1">
      <alignment horizontal="center" vertical="center"/>
    </xf>
    <xf numFmtId="0" fontId="36" fillId="0" borderId="0" xfId="1" applyFont="1" applyAlignment="1">
      <alignment vertical="center"/>
    </xf>
    <xf numFmtId="0" fontId="29" fillId="0" borderId="0" xfId="1" applyFont="1" applyAlignment="1">
      <alignment horizontal="right" vertical="center"/>
    </xf>
    <xf numFmtId="0" fontId="29" fillId="0" borderId="0" xfId="1" applyFont="1" applyAlignment="1">
      <alignment horizontal="right" vertical="center"/>
    </xf>
    <xf numFmtId="0" fontId="29" fillId="0" borderId="0" xfId="1" applyFont="1" applyBorder="1" applyAlignment="1">
      <alignment horizontal="right" vertical="center"/>
    </xf>
    <xf numFmtId="0" fontId="40" fillId="0" borderId="0" xfId="1" applyFont="1" applyAlignment="1">
      <alignment vertical="center"/>
    </xf>
    <xf numFmtId="0" fontId="30" fillId="5" borderId="31" xfId="0" applyFont="1" applyFill="1" applyBorder="1" applyAlignment="1">
      <alignment horizontal="center" vertical="center" textRotation="90"/>
    </xf>
    <xf numFmtId="0" fontId="30" fillId="5" borderId="32" xfId="0" applyFont="1" applyFill="1" applyBorder="1" applyAlignment="1">
      <alignment horizontal="center" vertical="center" textRotation="90"/>
    </xf>
    <xf numFmtId="0" fontId="30" fillId="5" borderId="32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 textRotation="90"/>
    </xf>
    <xf numFmtId="0" fontId="30" fillId="5" borderId="23" xfId="0" applyFont="1" applyFill="1" applyBorder="1" applyAlignment="1">
      <alignment horizontal="center" vertical="center" textRotation="90"/>
    </xf>
    <xf numFmtId="0" fontId="30" fillId="5" borderId="2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 wrapText="1"/>
    </xf>
    <xf numFmtId="0" fontId="30" fillId="5" borderId="27" xfId="0" applyFont="1" applyFill="1" applyBorder="1" applyAlignment="1">
      <alignment horizontal="center" vertical="center"/>
    </xf>
    <xf numFmtId="0" fontId="30" fillId="5" borderId="59" xfId="0" applyFont="1" applyFill="1" applyBorder="1" applyAlignment="1">
      <alignment horizontal="center" vertical="center" textRotation="90"/>
    </xf>
    <xf numFmtId="0" fontId="30" fillId="5" borderId="60" xfId="0" applyFont="1" applyFill="1" applyBorder="1" applyAlignment="1">
      <alignment horizontal="center" vertical="center" textRotation="90"/>
    </xf>
    <xf numFmtId="0" fontId="30" fillId="5" borderId="60" xfId="0" applyFont="1" applyFill="1" applyBorder="1" applyAlignment="1">
      <alignment horizontal="center" vertical="center"/>
    </xf>
    <xf numFmtId="0" fontId="30" fillId="5" borderId="61" xfId="0" applyFont="1" applyFill="1" applyBorder="1" applyAlignment="1">
      <alignment horizontal="center" vertical="center"/>
    </xf>
    <xf numFmtId="0" fontId="33" fillId="5" borderId="61" xfId="0" applyFont="1" applyFill="1" applyBorder="1" applyAlignment="1">
      <alignment horizontal="center" vertical="center" wrapText="1" readingOrder="2"/>
    </xf>
    <xf numFmtId="0" fontId="30" fillId="5" borderId="61" xfId="0" applyFont="1" applyFill="1" applyBorder="1" applyAlignment="1">
      <alignment horizontal="center" vertical="center" wrapText="1"/>
    </xf>
    <xf numFmtId="0" fontId="30" fillId="5" borderId="61" xfId="0" applyFont="1" applyFill="1" applyBorder="1" applyAlignment="1">
      <alignment horizontal="center" vertical="center" wrapText="1"/>
    </xf>
    <xf numFmtId="0" fontId="30" fillId="5" borderId="66" xfId="0" applyFont="1" applyFill="1" applyBorder="1" applyAlignment="1">
      <alignment horizontal="center" vertical="center"/>
    </xf>
    <xf numFmtId="0" fontId="41" fillId="5" borderId="34" xfId="0" applyFont="1" applyFill="1" applyBorder="1" applyAlignment="1">
      <alignment vertical="center" readingOrder="2"/>
    </xf>
    <xf numFmtId="0" fontId="41" fillId="5" borderId="34" xfId="0" applyFont="1" applyFill="1" applyBorder="1" applyAlignment="1">
      <alignment vertical="center"/>
    </xf>
    <xf numFmtId="0" fontId="36" fillId="2" borderId="69" xfId="0" applyFont="1" applyFill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3" borderId="70" xfId="0" applyFont="1" applyFill="1" applyBorder="1" applyAlignment="1">
      <alignment horizontal="center" vertical="center"/>
    </xf>
    <xf numFmtId="0" fontId="29" fillId="0" borderId="67" xfId="0" applyFont="1" applyBorder="1" applyAlignment="1">
      <alignment horizontal="center" vertical="center" wrapText="1" readingOrder="2"/>
    </xf>
    <xf numFmtId="0" fontId="36" fillId="2" borderId="71" xfId="0" applyFont="1" applyFill="1" applyBorder="1" applyAlignment="1">
      <alignment horizontal="center" vertical="center"/>
    </xf>
    <xf numFmtId="0" fontId="36" fillId="2" borderId="70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 wrapText="1" readingOrder="2"/>
    </xf>
    <xf numFmtId="0" fontId="42" fillId="3" borderId="67" xfId="0" applyFont="1" applyFill="1" applyBorder="1" applyAlignment="1">
      <alignment horizontal="center" vertical="center" wrapText="1" readingOrder="2"/>
    </xf>
    <xf numFmtId="0" fontId="36" fillId="3" borderId="6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vertical="center" readingOrder="2"/>
    </xf>
    <xf numFmtId="0" fontId="41" fillId="5" borderId="8" xfId="0" applyFont="1" applyFill="1" applyBorder="1" applyAlignment="1">
      <alignment vertical="center"/>
    </xf>
    <xf numFmtId="0" fontId="36" fillId="2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 readingOrder="2"/>
    </xf>
    <xf numFmtId="0" fontId="36" fillId="2" borderId="35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 wrapText="1" readingOrder="2"/>
    </xf>
    <xf numFmtId="0" fontId="42" fillId="3" borderId="23" xfId="0" applyFont="1" applyFill="1" applyBorder="1" applyAlignment="1">
      <alignment horizontal="center" vertical="center" wrapText="1" readingOrder="2"/>
    </xf>
    <xf numFmtId="0" fontId="36" fillId="3" borderId="23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/>
    </xf>
    <xf numFmtId="0" fontId="41" fillId="5" borderId="68" xfId="0" applyFont="1" applyFill="1" applyBorder="1" applyAlignment="1">
      <alignment vertical="center" readingOrder="2"/>
    </xf>
    <xf numFmtId="0" fontId="41" fillId="5" borderId="68" xfId="0" applyFont="1" applyFill="1" applyBorder="1" applyAlignment="1">
      <alignment vertical="center"/>
    </xf>
    <xf numFmtId="0" fontId="36" fillId="2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 readingOrder="2"/>
    </xf>
    <xf numFmtId="0" fontId="36" fillId="2" borderId="37" xfId="0" applyFont="1" applyFill="1" applyBorder="1" applyAlignment="1">
      <alignment horizontal="center" vertical="center"/>
    </xf>
    <xf numFmtId="0" fontId="36" fillId="2" borderId="38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 wrapText="1" readingOrder="2"/>
    </xf>
    <xf numFmtId="0" fontId="42" fillId="3" borderId="24" xfId="0" applyFont="1" applyFill="1" applyBorder="1" applyAlignment="1">
      <alignment horizontal="center" vertical="center" wrapText="1" readingOrder="2"/>
    </xf>
    <xf numFmtId="0" fontId="36" fillId="3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1657350</xdr:colOff>
      <xdr:row>0</xdr:row>
      <xdr:rowOff>95250</xdr:rowOff>
    </xdr:from>
    <xdr:to>
      <xdr:col>3</xdr:col>
      <xdr:colOff>2533650</xdr:colOff>
      <xdr:row>2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993800" y="95250"/>
          <a:ext cx="876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1657350</xdr:colOff>
      <xdr:row>0</xdr:row>
      <xdr:rowOff>95250</xdr:rowOff>
    </xdr:from>
    <xdr:to>
      <xdr:col>3</xdr:col>
      <xdr:colOff>2533650</xdr:colOff>
      <xdr:row>2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5412425" y="95250"/>
          <a:ext cx="876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0</xdr:row>
      <xdr:rowOff>47625</xdr:rowOff>
    </xdr:from>
    <xdr:to>
      <xdr:col>3</xdr:col>
      <xdr:colOff>2571750</xdr:colOff>
      <xdr:row>2</xdr:row>
      <xdr:rowOff>95250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3367434" y="47625"/>
          <a:ext cx="876300" cy="105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7</xdr:row>
      <xdr:rowOff>0</xdr:rowOff>
    </xdr:from>
    <xdr:to>
      <xdr:col>2</xdr:col>
      <xdr:colOff>1447800</xdr:colOff>
      <xdr:row>7</xdr:row>
      <xdr:rowOff>133350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58497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1628775</xdr:colOff>
      <xdr:row>7</xdr:row>
      <xdr:rowOff>0</xdr:rowOff>
    </xdr:from>
    <xdr:to>
      <xdr:col>2</xdr:col>
      <xdr:colOff>1628775</xdr:colOff>
      <xdr:row>7</xdr:row>
      <xdr:rowOff>152400</xdr:rowOff>
    </xdr:to>
    <xdr:pic>
      <xdr:nvPicPr>
        <xdr:cNvPr id="1028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404000" y="28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0</xdr:rowOff>
    </xdr:from>
    <xdr:to>
      <xdr:col>2</xdr:col>
      <xdr:colOff>1181100</xdr:colOff>
      <xdr:row>7</xdr:row>
      <xdr:rowOff>457200</xdr:rowOff>
    </xdr:to>
    <xdr:pic>
      <xdr:nvPicPr>
        <xdr:cNvPr id="1029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4851675" y="5715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1447800</xdr:colOff>
      <xdr:row>0</xdr:row>
      <xdr:rowOff>47625</xdr:rowOff>
    </xdr:from>
    <xdr:to>
      <xdr:col>2</xdr:col>
      <xdr:colOff>1447800</xdr:colOff>
      <xdr:row>0</xdr:row>
      <xdr:rowOff>180975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4812350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1628775</xdr:colOff>
      <xdr:row>0</xdr:row>
      <xdr:rowOff>28575</xdr:rowOff>
    </xdr:from>
    <xdr:to>
      <xdr:col>2</xdr:col>
      <xdr:colOff>1628775</xdr:colOff>
      <xdr:row>0</xdr:row>
      <xdr:rowOff>180975</xdr:rowOff>
    </xdr:to>
    <xdr:pic>
      <xdr:nvPicPr>
        <xdr:cNvPr id="15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4631375" y="28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0</xdr:row>
      <xdr:rowOff>57150</xdr:rowOff>
    </xdr:from>
    <xdr:to>
      <xdr:col>2</xdr:col>
      <xdr:colOff>1181100</xdr:colOff>
      <xdr:row>1</xdr:row>
      <xdr:rowOff>0</xdr:rowOff>
    </xdr:to>
    <xdr:pic>
      <xdr:nvPicPr>
        <xdr:cNvPr id="16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5079050" y="5715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1152525</xdr:colOff>
      <xdr:row>0</xdr:row>
      <xdr:rowOff>95250</xdr:rowOff>
    </xdr:from>
    <xdr:to>
      <xdr:col>2</xdr:col>
      <xdr:colOff>2028825</xdr:colOff>
      <xdr:row>2</xdr:row>
      <xdr:rowOff>4762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4231325" y="95250"/>
          <a:ext cx="876300" cy="1042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ew%20folder/&#1606;&#1578;&#1610;&#1580;&#1577;%20&#1579;&#1575;&#1604;&#1579;&#1577;%202014-2015/&#1579;&#1575;&#1604;&#1579;&#1577;%20&#1578;&#1583;&#1585;&#1610;&#1576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0">
          <cell r="D10" t="str">
            <v>ممتاز</v>
          </cell>
          <cell r="E10" t="str">
            <v>ممتاز</v>
          </cell>
          <cell r="G10" t="str">
            <v>ممتاز</v>
          </cell>
        </row>
        <row r="11">
          <cell r="E11" t="str">
            <v>ممتاز</v>
          </cell>
          <cell r="H11" t="str">
            <v>ممتاز</v>
          </cell>
        </row>
        <row r="12">
          <cell r="I12" t="str">
            <v>جيد جـدا</v>
          </cell>
          <cell r="J12" t="str">
            <v>جيد جـدا</v>
          </cell>
        </row>
        <row r="13">
          <cell r="F13" t="str">
            <v>(جيد)</v>
          </cell>
        </row>
        <row r="14">
          <cell r="D14" t="str">
            <v>(جيد)</v>
          </cell>
          <cell r="E14" t="str">
            <v>ممتاز</v>
          </cell>
        </row>
        <row r="15">
          <cell r="E15" t="str">
            <v>جيد جدا</v>
          </cell>
          <cell r="I15" t="str">
            <v>جيد جـدا</v>
          </cell>
          <cell r="J15" t="str">
            <v>جيد جـدا</v>
          </cell>
        </row>
        <row r="16">
          <cell r="J16" t="str">
            <v>جيد جـدا</v>
          </cell>
        </row>
        <row r="18">
          <cell r="E18" t="str">
            <v>ممتاز</v>
          </cell>
          <cell r="G18" t="str">
            <v>(جيد)</v>
          </cell>
          <cell r="H18" t="str">
            <v>جيد جـدا</v>
          </cell>
          <cell r="J18" t="str">
            <v>ممتاز</v>
          </cell>
        </row>
        <row r="19">
          <cell r="E19" t="str">
            <v>ممتاز</v>
          </cell>
        </row>
        <row r="21">
          <cell r="F21" t="str">
            <v>مقبول</v>
          </cell>
          <cell r="G21" t="str">
            <v>جيد جـدا</v>
          </cell>
          <cell r="H21" t="str">
            <v>(جيد)</v>
          </cell>
          <cell r="I21" t="str">
            <v>جيد جـدا</v>
          </cell>
          <cell r="J21" t="str">
            <v>جيد جـدا</v>
          </cell>
        </row>
        <row r="22">
          <cell r="I22" t="str">
            <v>جيد جـدا</v>
          </cell>
        </row>
        <row r="23">
          <cell r="I23" t="str">
            <v>جيد جـدا</v>
          </cell>
        </row>
        <row r="24">
          <cell r="G24" t="str">
            <v>(جيد)</v>
          </cell>
        </row>
        <row r="25">
          <cell r="E25" t="str">
            <v>جيد جدا</v>
          </cell>
          <cell r="I25" t="str">
            <v>(جيد)</v>
          </cell>
        </row>
        <row r="26">
          <cell r="G26" t="str">
            <v>(جيد)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33"/>
  <sheetViews>
    <sheetView rightToLeft="1" topLeftCell="A37" zoomScale="40" zoomScaleNormal="40" workbookViewId="0">
      <selection activeCell="B2" sqref="B2:BD33"/>
    </sheetView>
  </sheetViews>
  <sheetFormatPr defaultRowHeight="14.25"/>
  <cols>
    <col min="2" max="2" width="8.75" customWidth="1"/>
    <col min="3" max="3" width="12.75" customWidth="1"/>
    <col min="4" max="4" width="60.75" customWidth="1"/>
    <col min="5" max="5" width="8.75" customWidth="1"/>
    <col min="6" max="55" width="13.75" customWidth="1"/>
    <col min="56" max="56" width="68.25" customWidth="1"/>
  </cols>
  <sheetData>
    <row r="1" spans="2:56" ht="39.950000000000003" customHeight="1"/>
    <row r="2" spans="2:56" ht="39.950000000000003" customHeight="1"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2:56" ht="39.950000000000003" customHeight="1">
      <c r="B3" s="95" t="s">
        <v>92</v>
      </c>
      <c r="C3" s="95"/>
      <c r="D3" s="9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</row>
    <row r="4" spans="2:56" ht="39.950000000000003" customHeight="1">
      <c r="B4" s="96" t="s">
        <v>129</v>
      </c>
      <c r="C4" s="96"/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</row>
    <row r="5" spans="2:56" ht="39.950000000000003" customHeight="1">
      <c r="B5" s="98" t="s">
        <v>34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</row>
    <row r="6" spans="2:56" ht="39.950000000000003" customHeight="1" thickBot="1">
      <c r="B6" s="99"/>
      <c r="C6" s="99"/>
      <c r="D6" s="99" t="s">
        <v>56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100" t="s">
        <v>126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99"/>
    </row>
    <row r="7" spans="2:56" ht="78" customHeight="1" thickTop="1" thickBot="1">
      <c r="B7" s="101" t="s">
        <v>0</v>
      </c>
      <c r="C7" s="102" t="s">
        <v>1</v>
      </c>
      <c r="D7" s="103" t="s">
        <v>2</v>
      </c>
      <c r="E7" s="104" t="s">
        <v>3</v>
      </c>
      <c r="F7" s="105" t="s">
        <v>36</v>
      </c>
      <c r="G7" s="106"/>
      <c r="H7" s="106"/>
      <c r="I7" s="106"/>
      <c r="J7" s="107"/>
      <c r="K7" s="105" t="s">
        <v>37</v>
      </c>
      <c r="L7" s="106"/>
      <c r="M7" s="106"/>
      <c r="N7" s="106"/>
      <c r="O7" s="107"/>
      <c r="P7" s="108" t="s">
        <v>38</v>
      </c>
      <c r="Q7" s="109"/>
      <c r="R7" s="109"/>
      <c r="S7" s="109"/>
      <c r="T7" s="109"/>
      <c r="U7" s="110"/>
      <c r="V7" s="105" t="s">
        <v>39</v>
      </c>
      <c r="W7" s="106"/>
      <c r="X7" s="106"/>
      <c r="Y7" s="106"/>
      <c r="Z7" s="107"/>
      <c r="AA7" s="105" t="s">
        <v>40</v>
      </c>
      <c r="AB7" s="106"/>
      <c r="AC7" s="106"/>
      <c r="AD7" s="106"/>
      <c r="AE7" s="107"/>
      <c r="AF7" s="105" t="s">
        <v>55</v>
      </c>
      <c r="AG7" s="106"/>
      <c r="AH7" s="106"/>
      <c r="AI7" s="106"/>
      <c r="AJ7" s="107"/>
      <c r="AK7" s="105" t="s">
        <v>41</v>
      </c>
      <c r="AL7" s="106"/>
      <c r="AM7" s="106"/>
      <c r="AN7" s="106"/>
      <c r="AO7" s="107"/>
      <c r="AP7" s="105" t="s">
        <v>42</v>
      </c>
      <c r="AQ7" s="106"/>
      <c r="AR7" s="106"/>
      <c r="AS7" s="106"/>
      <c r="AT7" s="107"/>
      <c r="AU7" s="105" t="s">
        <v>43</v>
      </c>
      <c r="AV7" s="106"/>
      <c r="AW7" s="106"/>
      <c r="AX7" s="106"/>
      <c r="AY7" s="107"/>
      <c r="AZ7" s="105" t="s">
        <v>44</v>
      </c>
      <c r="BA7" s="106"/>
      <c r="BB7" s="106"/>
      <c r="BC7" s="107"/>
      <c r="BD7" s="111" t="s">
        <v>4</v>
      </c>
    </row>
    <row r="8" spans="2:56" ht="105" customHeight="1" thickBot="1">
      <c r="B8" s="112"/>
      <c r="C8" s="113"/>
      <c r="D8" s="114"/>
      <c r="E8" s="115" t="s">
        <v>5</v>
      </c>
      <c r="F8" s="116" t="s">
        <v>6</v>
      </c>
      <c r="G8" s="116" t="s">
        <v>7</v>
      </c>
      <c r="H8" s="116" t="s">
        <v>8</v>
      </c>
      <c r="I8" s="117" t="s">
        <v>9</v>
      </c>
      <c r="J8" s="118" t="s">
        <v>10</v>
      </c>
      <c r="K8" s="116" t="s">
        <v>6</v>
      </c>
      <c r="L8" s="116" t="s">
        <v>7</v>
      </c>
      <c r="M8" s="116" t="s">
        <v>8</v>
      </c>
      <c r="N8" s="117" t="s">
        <v>9</v>
      </c>
      <c r="O8" s="118" t="s">
        <v>10</v>
      </c>
      <c r="P8" s="116" t="s">
        <v>6</v>
      </c>
      <c r="Q8" s="116" t="s">
        <v>11</v>
      </c>
      <c r="R8" s="116" t="s">
        <v>7</v>
      </c>
      <c r="S8" s="116" t="s">
        <v>8</v>
      </c>
      <c r="T8" s="117" t="s">
        <v>9</v>
      </c>
      <c r="U8" s="118" t="s">
        <v>10</v>
      </c>
      <c r="V8" s="116" t="s">
        <v>6</v>
      </c>
      <c r="W8" s="116" t="s">
        <v>7</v>
      </c>
      <c r="X8" s="116" t="s">
        <v>8</v>
      </c>
      <c r="Y8" s="117" t="s">
        <v>9</v>
      </c>
      <c r="Z8" s="118" t="s">
        <v>10</v>
      </c>
      <c r="AA8" s="116" t="s">
        <v>6</v>
      </c>
      <c r="AB8" s="116" t="s">
        <v>7</v>
      </c>
      <c r="AC8" s="116" t="s">
        <v>8</v>
      </c>
      <c r="AD8" s="117" t="s">
        <v>9</v>
      </c>
      <c r="AE8" s="118" t="s">
        <v>10</v>
      </c>
      <c r="AF8" s="116" t="s">
        <v>6</v>
      </c>
      <c r="AG8" s="116" t="s">
        <v>7</v>
      </c>
      <c r="AH8" s="116" t="s">
        <v>8</v>
      </c>
      <c r="AI8" s="117" t="s">
        <v>9</v>
      </c>
      <c r="AJ8" s="118" t="s">
        <v>10</v>
      </c>
      <c r="AK8" s="116" t="s">
        <v>6</v>
      </c>
      <c r="AL8" s="116" t="s">
        <v>7</v>
      </c>
      <c r="AM8" s="116" t="s">
        <v>8</v>
      </c>
      <c r="AN8" s="117" t="s">
        <v>9</v>
      </c>
      <c r="AO8" s="118" t="s">
        <v>10</v>
      </c>
      <c r="AP8" s="116" t="s">
        <v>6</v>
      </c>
      <c r="AQ8" s="116" t="s">
        <v>11</v>
      </c>
      <c r="AR8" s="116" t="s">
        <v>7</v>
      </c>
      <c r="AS8" s="117" t="s">
        <v>9</v>
      </c>
      <c r="AT8" s="118" t="s">
        <v>10</v>
      </c>
      <c r="AU8" s="116" t="s">
        <v>6</v>
      </c>
      <c r="AV8" s="116" t="s">
        <v>11</v>
      </c>
      <c r="AW8" s="116" t="s">
        <v>7</v>
      </c>
      <c r="AX8" s="117" t="s">
        <v>9</v>
      </c>
      <c r="AY8" s="118" t="s">
        <v>10</v>
      </c>
      <c r="AZ8" s="116" t="s">
        <v>6</v>
      </c>
      <c r="BA8" s="116" t="s">
        <v>11</v>
      </c>
      <c r="BB8" s="117" t="s">
        <v>9</v>
      </c>
      <c r="BC8" s="118" t="s">
        <v>10</v>
      </c>
      <c r="BD8" s="119"/>
    </row>
    <row r="9" spans="2:56" ht="41.25" thickBot="1">
      <c r="B9" s="112"/>
      <c r="C9" s="113"/>
      <c r="D9" s="114"/>
      <c r="E9" s="120" t="s">
        <v>12</v>
      </c>
      <c r="F9" s="121">
        <v>20</v>
      </c>
      <c r="G9" s="121">
        <v>10</v>
      </c>
      <c r="H9" s="121">
        <v>70</v>
      </c>
      <c r="I9" s="121">
        <v>100</v>
      </c>
      <c r="J9" s="122"/>
      <c r="K9" s="121">
        <v>20</v>
      </c>
      <c r="L9" s="121">
        <v>10</v>
      </c>
      <c r="M9" s="121">
        <v>70</v>
      </c>
      <c r="N9" s="121">
        <v>100</v>
      </c>
      <c r="O9" s="122"/>
      <c r="P9" s="123">
        <v>60</v>
      </c>
      <c r="Q9" s="121">
        <v>60</v>
      </c>
      <c r="R9" s="121">
        <v>20</v>
      </c>
      <c r="S9" s="121">
        <v>60</v>
      </c>
      <c r="T9" s="121">
        <v>200</v>
      </c>
      <c r="U9" s="122"/>
      <c r="V9" s="121">
        <v>20</v>
      </c>
      <c r="W9" s="121">
        <v>10</v>
      </c>
      <c r="X9" s="121">
        <v>70</v>
      </c>
      <c r="Y9" s="121">
        <v>100</v>
      </c>
      <c r="Z9" s="122"/>
      <c r="AA9" s="121">
        <v>20</v>
      </c>
      <c r="AB9" s="121">
        <v>10</v>
      </c>
      <c r="AC9" s="121">
        <v>70</v>
      </c>
      <c r="AD9" s="121">
        <v>100</v>
      </c>
      <c r="AE9" s="122"/>
      <c r="AF9" s="121">
        <v>20</v>
      </c>
      <c r="AG9" s="121">
        <v>10</v>
      </c>
      <c r="AH9" s="121">
        <v>70</v>
      </c>
      <c r="AI9" s="121">
        <v>100</v>
      </c>
      <c r="AJ9" s="122"/>
      <c r="AK9" s="121">
        <v>20</v>
      </c>
      <c r="AL9" s="121">
        <v>10</v>
      </c>
      <c r="AM9" s="121">
        <v>70</v>
      </c>
      <c r="AN9" s="121">
        <v>100</v>
      </c>
      <c r="AO9" s="122"/>
      <c r="AP9" s="121">
        <v>20</v>
      </c>
      <c r="AQ9" s="121">
        <v>20</v>
      </c>
      <c r="AR9" s="121">
        <v>10</v>
      </c>
      <c r="AS9" s="121">
        <v>50</v>
      </c>
      <c r="AT9" s="122"/>
      <c r="AU9" s="121">
        <v>20</v>
      </c>
      <c r="AV9" s="121">
        <v>20</v>
      </c>
      <c r="AW9" s="121">
        <v>10</v>
      </c>
      <c r="AX9" s="121">
        <v>50</v>
      </c>
      <c r="AY9" s="122"/>
      <c r="AZ9" s="121">
        <v>50</v>
      </c>
      <c r="BA9" s="121">
        <v>50</v>
      </c>
      <c r="BB9" s="121">
        <v>100</v>
      </c>
      <c r="BC9" s="122"/>
      <c r="BD9" s="124"/>
    </row>
    <row r="10" spans="2:56" ht="54.95" customHeight="1">
      <c r="B10" s="125">
        <v>41</v>
      </c>
      <c r="C10" s="126">
        <v>1127</v>
      </c>
      <c r="D10" s="127" t="s">
        <v>66</v>
      </c>
      <c r="E10" s="128"/>
      <c r="F10" s="129">
        <v>19</v>
      </c>
      <c r="G10" s="130">
        <v>10</v>
      </c>
      <c r="H10" s="131">
        <v>42</v>
      </c>
      <c r="I10" s="129">
        <f t="shared" ref="I10:I30" si="0">SUM(F10:H10)</f>
        <v>71</v>
      </c>
      <c r="J10" s="132" t="str">
        <f>IF(I10&gt;84,"ممتاز",IF(I10&gt;74,"جيد جـدا",IF(I10&gt;64,"(جيد)",IF(I10&gt;49,"مقبول",IF(I10&gt;29,"ضعيف","ضعيف جدا")))))</f>
        <v>(جيد)</v>
      </c>
      <c r="K10" s="133">
        <v>20</v>
      </c>
      <c r="L10" s="130">
        <v>10</v>
      </c>
      <c r="M10" s="131">
        <v>64</v>
      </c>
      <c r="N10" s="129">
        <f>SUM(K10:M10)</f>
        <v>94</v>
      </c>
      <c r="O10" s="132" t="str">
        <f>IF(N10&gt;84,"ممتاز",IF(N10&gt;74,"جيد جـدا",IF(N10&gt;64,"(جيد)",IF(N10&gt;49,"مقبول",IF(N10&gt;29,"ضعيف","ضعيف جدا")))))</f>
        <v>ممتاز</v>
      </c>
      <c r="P10" s="133">
        <v>60</v>
      </c>
      <c r="Q10" s="130">
        <v>60</v>
      </c>
      <c r="R10" s="130">
        <v>19</v>
      </c>
      <c r="S10" s="131">
        <v>54</v>
      </c>
      <c r="T10" s="129">
        <f t="shared" ref="T10:T29" si="1">SUM(P10:S10)</f>
        <v>193</v>
      </c>
      <c r="U10" s="132" t="str">
        <f>IF(T10&gt;169,"ممتاز",IF(T10&gt;149,"جيد جـدا",IF(T10&gt;129,"(جيد)",IF(T10&gt;99,"مقبول",IF(T10&gt;59,"ضعيف","ضعيف جدا")))))</f>
        <v>ممتاز</v>
      </c>
      <c r="V10" s="133">
        <v>12</v>
      </c>
      <c r="W10" s="130">
        <v>6</v>
      </c>
      <c r="X10" s="131">
        <v>36</v>
      </c>
      <c r="Y10" s="129">
        <f>SUM(V10:X10)</f>
        <v>54</v>
      </c>
      <c r="Z10" s="132" t="str">
        <f>IF(Y10&gt;84,"ممتاز",IF(Y10&gt;74,"جيد جـدا",IF(Y10&gt;64,"(جيد)",IF(Y10&gt;49,"مقبول",IF(Y10&gt;29,"ضعيف","ضعيف جدا")))))</f>
        <v>مقبول</v>
      </c>
      <c r="AA10" s="133">
        <v>20</v>
      </c>
      <c r="AB10" s="130">
        <v>9</v>
      </c>
      <c r="AC10" s="131">
        <v>65</v>
      </c>
      <c r="AD10" s="129">
        <f>SUM(AA10:AC10)</f>
        <v>94</v>
      </c>
      <c r="AE10" s="132" t="str">
        <f>IF(AD10&gt;84,"ممتاز",IF(AD10&gt;74,"جيد جـدا",IF(AD10&gt;64,"(جيد)",IF(AD10&gt;49,"مقبول",IF(AD10&gt;29,"ضعيف","ضعيف جدا")))))</f>
        <v>ممتاز</v>
      </c>
      <c r="AF10" s="133">
        <v>17</v>
      </c>
      <c r="AG10" s="130">
        <v>9</v>
      </c>
      <c r="AH10" s="131">
        <v>48</v>
      </c>
      <c r="AI10" s="129">
        <f>SUM(AF10:AH10)</f>
        <v>74</v>
      </c>
      <c r="AJ10" s="132" t="str">
        <f>IF(AI10&gt;84,"ممتاز",IF(AI10&gt;74,"جيد جـدا",IF(AI10&gt;64,"(جيد)",IF(AI10&gt;49,"مقبول",IF(AI10&gt;29,"ضعيف","ضعيف جدا")))))</f>
        <v>(جيد)</v>
      </c>
      <c r="AK10" s="133">
        <v>16</v>
      </c>
      <c r="AL10" s="130">
        <v>8</v>
      </c>
      <c r="AM10" s="131">
        <v>65</v>
      </c>
      <c r="AN10" s="129">
        <f t="shared" ref="AN10:AN30" si="2">SUM(AK10:AM10)</f>
        <v>89</v>
      </c>
      <c r="AO10" s="132" t="str">
        <f>IF(AN10&gt;84,"ممتاز",IF(AN10&gt;74,"جيد جـدا",IF(AN10&gt;64,"(جيد)",IF(AN10&gt;49,"مقبول",IF(AN10&gt;29,"ضعيف","ضعيف جدا")))))</f>
        <v>ممتاز</v>
      </c>
      <c r="AP10" s="133">
        <v>20</v>
      </c>
      <c r="AQ10" s="130">
        <v>19</v>
      </c>
      <c r="AR10" s="131">
        <v>9</v>
      </c>
      <c r="AS10" s="129">
        <f>SUM(AP10:AR10)</f>
        <v>48</v>
      </c>
      <c r="AT10" s="132" t="str">
        <f>IF(AS10&gt;42,"ممتاز",IF(AS10&gt;37,"جيد جـدا",IF(AS10&gt;32,"(جيد)",IF(AS10&gt;24,"مقبول",IF(AS10&gt;14,"ضعيف","ضعيف جدا")))))</f>
        <v>ممتاز</v>
      </c>
      <c r="AU10" s="133">
        <v>19</v>
      </c>
      <c r="AV10" s="130">
        <v>20</v>
      </c>
      <c r="AW10" s="131">
        <v>10</v>
      </c>
      <c r="AX10" s="129">
        <f>SUM(AU10:AW10)</f>
        <v>49</v>
      </c>
      <c r="AY10" s="132" t="str">
        <f>IF(AX10&gt;42,"ممتاز",IF(AX10&gt;37,"جيد جـدا",IF(AX10&gt;32,"(جيد)",IF(AX10&gt;24,"مقبول",IF(AX10&gt;14,"ضعيف","ضعيف جدا")))))</f>
        <v>ممتاز</v>
      </c>
      <c r="AZ10" s="134">
        <v>48</v>
      </c>
      <c r="BA10" s="131">
        <v>50</v>
      </c>
      <c r="BB10" s="129">
        <f>SUM(AZ10:BA10)</f>
        <v>98</v>
      </c>
      <c r="BC10" s="132" t="str">
        <f>IF(BB10&gt;84,"ممتاز",IF(BB10&gt;74,"جيد جـدا",IF(BB10&gt;64,"(جيد)",IF(BB10&gt;59,"مقبول",IF(BB10&gt;29,"ضعيف","ضعيف جدا")))))</f>
        <v>ممتاز</v>
      </c>
      <c r="BD10" s="135"/>
    </row>
    <row r="11" spans="2:56" ht="54.95" customHeight="1">
      <c r="B11" s="136">
        <v>42</v>
      </c>
      <c r="C11" s="137">
        <v>1128</v>
      </c>
      <c r="D11" s="138" t="s">
        <v>67</v>
      </c>
      <c r="E11" s="139"/>
      <c r="F11" s="140">
        <v>19</v>
      </c>
      <c r="G11" s="141">
        <v>10</v>
      </c>
      <c r="H11" s="142">
        <v>56</v>
      </c>
      <c r="I11" s="140">
        <f t="shared" si="0"/>
        <v>85</v>
      </c>
      <c r="J11" s="143" t="str">
        <f t="shared" ref="J11:J30" si="3">IF(I11&gt;84,"ممتاز",IF(I11&gt;74,"جيد جـدا",IF(I11&gt;64,"(جيد)",IF(I11&gt;49,"مقبول",IF(I11&gt;29,"ضعيف","ضعيف جدا")))))</f>
        <v>ممتاز</v>
      </c>
      <c r="K11" s="144">
        <v>20</v>
      </c>
      <c r="L11" s="141">
        <v>10</v>
      </c>
      <c r="M11" s="142">
        <v>69</v>
      </c>
      <c r="N11" s="140">
        <f t="shared" ref="N11:N30" si="4">SUM(K11:M11)</f>
        <v>99</v>
      </c>
      <c r="O11" s="143" t="str">
        <f t="shared" ref="O11:O30" si="5">IF(N11&gt;84,"ممتاز",IF(N11&gt;74,"جيد جـدا",IF(N11&gt;64,"(جيد)",IF(N11&gt;49,"مقبول",IF(N11&gt;29,"ضعيف","ضعيف جدا")))))</f>
        <v>ممتاز</v>
      </c>
      <c r="P11" s="144">
        <v>56</v>
      </c>
      <c r="Q11" s="141">
        <v>58</v>
      </c>
      <c r="R11" s="141">
        <v>20</v>
      </c>
      <c r="S11" s="142">
        <v>51</v>
      </c>
      <c r="T11" s="140">
        <f t="shared" si="1"/>
        <v>185</v>
      </c>
      <c r="U11" s="143" t="str">
        <f t="shared" ref="U11:U30" si="6">IF(T11&gt;169,"ممتاز",IF(T11&gt;149,"جيد جـدا",IF(T11&gt;129,"(جيد)",IF(T11&gt;99,"مقبول",IF(T11&gt;59,"ضعيف","ضعيف جدا")))))</f>
        <v>ممتاز</v>
      </c>
      <c r="V11" s="144">
        <v>12</v>
      </c>
      <c r="W11" s="141">
        <v>6</v>
      </c>
      <c r="X11" s="142">
        <v>55</v>
      </c>
      <c r="Y11" s="140">
        <f t="shared" ref="Y11:Y28" si="7">SUM(V11:X11)</f>
        <v>73</v>
      </c>
      <c r="Z11" s="143" t="str">
        <f t="shared" ref="Z11:Z30" si="8">IF(Y11&gt;84,"ممتاز",IF(Y11&gt;74,"جيد جـدا",IF(Y11&gt;64,"(جيد)",IF(Y11&gt;49,"مقبول",IF(Y11&gt;29,"ضعيف","ضعيف جدا")))))</f>
        <v>(جيد)</v>
      </c>
      <c r="AA11" s="144">
        <v>20</v>
      </c>
      <c r="AB11" s="141">
        <v>9</v>
      </c>
      <c r="AC11" s="142">
        <v>69</v>
      </c>
      <c r="AD11" s="140">
        <f t="shared" ref="AD11:AD30" si="9">SUM(AA11:AC11)</f>
        <v>98</v>
      </c>
      <c r="AE11" s="143" t="str">
        <f t="shared" ref="AE11:AE30" si="10">IF(AD11&gt;84,"ممتاز",IF(AD11&gt;74,"جيد جـدا",IF(AD11&gt;64,"(جيد)",IF(AD11&gt;49,"مقبول",IF(AD11&gt;29,"ضعيف","ضعيف جدا")))))</f>
        <v>ممتاز</v>
      </c>
      <c r="AF11" s="144">
        <v>17</v>
      </c>
      <c r="AG11" s="141">
        <v>9</v>
      </c>
      <c r="AH11" s="142">
        <v>53</v>
      </c>
      <c r="AI11" s="140">
        <f t="shared" ref="AI11:AI28" si="11">SUM(AF11:AH11)</f>
        <v>79</v>
      </c>
      <c r="AJ11" s="143" t="str">
        <f t="shared" ref="AJ11:AJ30" si="12">IF(AI11&gt;84,"ممتاز",IF(AI11&gt;74,"جيد جـدا",IF(AI11&gt;64,"(جيد)",IF(AI11&gt;49,"مقبول",IF(AI11&gt;29,"ضعيف","ضعيف جدا")))))</f>
        <v>جيد جـدا</v>
      </c>
      <c r="AK11" s="144">
        <v>16</v>
      </c>
      <c r="AL11" s="141">
        <v>8</v>
      </c>
      <c r="AM11" s="142">
        <v>66</v>
      </c>
      <c r="AN11" s="140">
        <f t="shared" si="2"/>
        <v>90</v>
      </c>
      <c r="AO11" s="143" t="str">
        <f t="shared" ref="AO11:AO30" si="13">IF(AN11&gt;84,"ممتاز",IF(AN11&gt;74,"جيد جـدا",IF(AN11&gt;64,"(جيد)",IF(AN11&gt;49,"مقبول",IF(AN11&gt;29,"ضعيف","ضعيف جدا")))))</f>
        <v>ممتاز</v>
      </c>
      <c r="AP11" s="144">
        <v>19</v>
      </c>
      <c r="AQ11" s="141">
        <v>19</v>
      </c>
      <c r="AR11" s="142">
        <v>7</v>
      </c>
      <c r="AS11" s="140">
        <f t="shared" ref="AS11:AS30" si="14">SUM(AP11:AR11)</f>
        <v>45</v>
      </c>
      <c r="AT11" s="143" t="str">
        <f t="shared" ref="AT11:AT30" si="15">IF(AS11&gt;42,"ممتاز",IF(AS11&gt;37,"جيد جـدا",IF(AS11&gt;32,"(جيد)",IF(AS11&gt;24,"مقبول",IF(AS11&gt;14,"ضعيف","ضعيف جدا")))))</f>
        <v>ممتاز</v>
      </c>
      <c r="AU11" s="144">
        <v>19</v>
      </c>
      <c r="AV11" s="141">
        <v>19</v>
      </c>
      <c r="AW11" s="142">
        <v>8</v>
      </c>
      <c r="AX11" s="140">
        <f t="shared" ref="AX11:AX30" si="16">SUM(AU11:AW11)</f>
        <v>46</v>
      </c>
      <c r="AY11" s="143" t="str">
        <f t="shared" ref="AY11:AY30" si="17">IF(AX11&gt;42,"ممتاز",IF(AX11&gt;37,"جيد جـدا",IF(AX11&gt;32,"(جيد)",IF(AX11&gt;24,"مقبول",IF(AX11&gt;14,"ضعيف","ضعيف جدا")))))</f>
        <v>ممتاز</v>
      </c>
      <c r="AZ11" s="145">
        <v>48</v>
      </c>
      <c r="BA11" s="142">
        <v>49</v>
      </c>
      <c r="BB11" s="140">
        <f t="shared" ref="BB11:BB30" si="18">SUM(AZ11:BA11)</f>
        <v>97</v>
      </c>
      <c r="BC11" s="143" t="str">
        <f>IF(BB10&gt;84,"ممتاز",IF(BB10&gt;74,"جيد جـدا",IF(BB10&gt;64,"(جيد)",IF(BB10&gt;59,"مقبول",IF(BB10&gt;29,"ضعيف","ضعيف جدا")))))</f>
        <v>ممتاز</v>
      </c>
      <c r="BD11" s="146"/>
    </row>
    <row r="12" spans="2:56" ht="54.95" customHeight="1">
      <c r="B12" s="136">
        <v>43</v>
      </c>
      <c r="C12" s="137">
        <v>1129</v>
      </c>
      <c r="D12" s="138" t="s">
        <v>68</v>
      </c>
      <c r="E12" s="139"/>
      <c r="F12" s="140">
        <v>18</v>
      </c>
      <c r="G12" s="141">
        <v>10</v>
      </c>
      <c r="H12" s="142">
        <v>52</v>
      </c>
      <c r="I12" s="140">
        <f t="shared" si="0"/>
        <v>80</v>
      </c>
      <c r="J12" s="143" t="str">
        <f t="shared" si="3"/>
        <v>جيد جـدا</v>
      </c>
      <c r="K12" s="144">
        <v>20</v>
      </c>
      <c r="L12" s="141">
        <v>10</v>
      </c>
      <c r="M12" s="142">
        <v>56</v>
      </c>
      <c r="N12" s="140">
        <f t="shared" si="4"/>
        <v>86</v>
      </c>
      <c r="O12" s="143" t="str">
        <f t="shared" si="5"/>
        <v>ممتاز</v>
      </c>
      <c r="P12" s="144">
        <v>50</v>
      </c>
      <c r="Q12" s="141">
        <v>50</v>
      </c>
      <c r="R12" s="141">
        <v>18</v>
      </c>
      <c r="S12" s="142">
        <v>29</v>
      </c>
      <c r="T12" s="140">
        <f t="shared" si="1"/>
        <v>147</v>
      </c>
      <c r="U12" s="143" t="str">
        <f t="shared" si="6"/>
        <v>(جيد)</v>
      </c>
      <c r="V12" s="144">
        <v>12</v>
      </c>
      <c r="W12" s="141">
        <v>6</v>
      </c>
      <c r="X12" s="142">
        <v>31</v>
      </c>
      <c r="Y12" s="140">
        <v>50</v>
      </c>
      <c r="Z12" s="143" t="str">
        <f t="shared" si="8"/>
        <v>مقبول</v>
      </c>
      <c r="AA12" s="144">
        <v>20</v>
      </c>
      <c r="AB12" s="141">
        <v>9</v>
      </c>
      <c r="AC12" s="142">
        <v>50</v>
      </c>
      <c r="AD12" s="140">
        <f t="shared" si="9"/>
        <v>79</v>
      </c>
      <c r="AE12" s="143" t="str">
        <f t="shared" si="10"/>
        <v>جيد جـدا</v>
      </c>
      <c r="AF12" s="144">
        <v>15</v>
      </c>
      <c r="AG12" s="141">
        <v>8</v>
      </c>
      <c r="AH12" s="142">
        <v>29</v>
      </c>
      <c r="AI12" s="140">
        <v>51</v>
      </c>
      <c r="AJ12" s="143" t="str">
        <f t="shared" si="12"/>
        <v>مقبول</v>
      </c>
      <c r="AK12" s="144">
        <v>16</v>
      </c>
      <c r="AL12" s="141">
        <v>8</v>
      </c>
      <c r="AM12" s="142">
        <v>46</v>
      </c>
      <c r="AN12" s="140">
        <f t="shared" si="2"/>
        <v>70</v>
      </c>
      <c r="AO12" s="143" t="str">
        <f t="shared" si="13"/>
        <v>(جيد)</v>
      </c>
      <c r="AP12" s="144">
        <v>14</v>
      </c>
      <c r="AQ12" s="141">
        <v>16</v>
      </c>
      <c r="AR12" s="142">
        <v>8</v>
      </c>
      <c r="AS12" s="140">
        <f t="shared" si="14"/>
        <v>38</v>
      </c>
      <c r="AT12" s="143" t="str">
        <f t="shared" si="15"/>
        <v>جيد جـدا</v>
      </c>
      <c r="AU12" s="144">
        <v>13</v>
      </c>
      <c r="AV12" s="141">
        <v>15</v>
      </c>
      <c r="AW12" s="142">
        <v>8</v>
      </c>
      <c r="AX12" s="140">
        <f t="shared" si="16"/>
        <v>36</v>
      </c>
      <c r="AY12" s="143" t="str">
        <f t="shared" si="17"/>
        <v>(جيد)</v>
      </c>
      <c r="AZ12" s="145">
        <v>40</v>
      </c>
      <c r="BA12" s="142">
        <v>40</v>
      </c>
      <c r="BB12" s="140">
        <f t="shared" si="18"/>
        <v>80</v>
      </c>
      <c r="BC12" s="143" t="str">
        <f t="shared" ref="BC12:BC30" si="19">IF(BB12&gt;84,"ممتاز",IF(BB12&gt;74,"جيد جـدا",IF(BB12&gt;64,"(جيد)",IF(BB12&gt;59,"مقبول",IF(BB12&gt;29,"ضعيف","ضعيف جدا")))))</f>
        <v>جيد جـدا</v>
      </c>
      <c r="BD12" s="146"/>
    </row>
    <row r="13" spans="2:56" ht="54.95" customHeight="1">
      <c r="B13" s="136">
        <v>44</v>
      </c>
      <c r="C13" s="137">
        <v>1130</v>
      </c>
      <c r="D13" s="138" t="s">
        <v>69</v>
      </c>
      <c r="E13" s="139"/>
      <c r="F13" s="140">
        <v>19</v>
      </c>
      <c r="G13" s="141">
        <v>10</v>
      </c>
      <c r="H13" s="142">
        <v>21</v>
      </c>
      <c r="I13" s="140">
        <f t="shared" si="0"/>
        <v>50</v>
      </c>
      <c r="J13" s="143" t="str">
        <f t="shared" si="3"/>
        <v>مقبول</v>
      </c>
      <c r="K13" s="144">
        <v>20</v>
      </c>
      <c r="L13" s="141">
        <v>10</v>
      </c>
      <c r="M13" s="142">
        <v>57</v>
      </c>
      <c r="N13" s="140">
        <f t="shared" si="4"/>
        <v>87</v>
      </c>
      <c r="O13" s="143" t="str">
        <f t="shared" si="5"/>
        <v>ممتاز</v>
      </c>
      <c r="P13" s="144">
        <v>54</v>
      </c>
      <c r="Q13" s="141">
        <v>45</v>
      </c>
      <c r="R13" s="141">
        <v>20</v>
      </c>
      <c r="S13" s="142">
        <v>40</v>
      </c>
      <c r="T13" s="140">
        <f t="shared" si="1"/>
        <v>159</v>
      </c>
      <c r="U13" s="143" t="str">
        <f t="shared" si="6"/>
        <v>جيد جـدا</v>
      </c>
      <c r="V13" s="144">
        <v>12</v>
      </c>
      <c r="W13" s="141">
        <v>6</v>
      </c>
      <c r="X13" s="142">
        <v>32</v>
      </c>
      <c r="Y13" s="140">
        <f t="shared" si="7"/>
        <v>50</v>
      </c>
      <c r="Z13" s="143" t="str">
        <f t="shared" si="8"/>
        <v>مقبول</v>
      </c>
      <c r="AA13" s="144">
        <v>20</v>
      </c>
      <c r="AB13" s="141">
        <v>8</v>
      </c>
      <c r="AC13" s="142">
        <v>47</v>
      </c>
      <c r="AD13" s="140">
        <f t="shared" si="9"/>
        <v>75</v>
      </c>
      <c r="AE13" s="143" t="str">
        <f t="shared" si="10"/>
        <v>جيد جـدا</v>
      </c>
      <c r="AF13" s="144">
        <v>17</v>
      </c>
      <c r="AG13" s="141">
        <v>9</v>
      </c>
      <c r="AH13" s="142">
        <v>26</v>
      </c>
      <c r="AI13" s="140">
        <f t="shared" si="11"/>
        <v>52</v>
      </c>
      <c r="AJ13" s="143" t="str">
        <f t="shared" si="12"/>
        <v>مقبول</v>
      </c>
      <c r="AK13" s="144">
        <v>16</v>
      </c>
      <c r="AL13" s="141">
        <v>8</v>
      </c>
      <c r="AM13" s="142">
        <v>53</v>
      </c>
      <c r="AN13" s="140">
        <f t="shared" si="2"/>
        <v>77</v>
      </c>
      <c r="AO13" s="143" t="str">
        <f t="shared" si="13"/>
        <v>جيد جـدا</v>
      </c>
      <c r="AP13" s="144">
        <v>10</v>
      </c>
      <c r="AQ13" s="141">
        <v>16</v>
      </c>
      <c r="AR13" s="142">
        <v>10</v>
      </c>
      <c r="AS13" s="140">
        <f t="shared" si="14"/>
        <v>36</v>
      </c>
      <c r="AT13" s="143" t="str">
        <f t="shared" si="15"/>
        <v>(جيد)</v>
      </c>
      <c r="AU13" s="144">
        <v>10</v>
      </c>
      <c r="AV13" s="141">
        <v>17</v>
      </c>
      <c r="AW13" s="142">
        <v>10</v>
      </c>
      <c r="AX13" s="140">
        <f t="shared" si="16"/>
        <v>37</v>
      </c>
      <c r="AY13" s="143" t="str">
        <f t="shared" si="17"/>
        <v>(جيد)</v>
      </c>
      <c r="AZ13" s="145">
        <v>40</v>
      </c>
      <c r="BA13" s="142">
        <v>46</v>
      </c>
      <c r="BB13" s="140">
        <f t="shared" si="18"/>
        <v>86</v>
      </c>
      <c r="BC13" s="143" t="str">
        <f t="shared" si="19"/>
        <v>ممتاز</v>
      </c>
      <c r="BD13" s="146" t="s">
        <v>121</v>
      </c>
    </row>
    <row r="14" spans="2:56" ht="54.95" customHeight="1">
      <c r="B14" s="136">
        <v>45</v>
      </c>
      <c r="C14" s="137">
        <v>1131</v>
      </c>
      <c r="D14" s="138" t="s">
        <v>70</v>
      </c>
      <c r="E14" s="139"/>
      <c r="F14" s="140">
        <v>19</v>
      </c>
      <c r="G14" s="141">
        <v>10</v>
      </c>
      <c r="H14" s="142">
        <v>28</v>
      </c>
      <c r="I14" s="140">
        <f t="shared" si="0"/>
        <v>57</v>
      </c>
      <c r="J14" s="143" t="str">
        <f t="shared" si="3"/>
        <v>مقبول</v>
      </c>
      <c r="K14" s="144">
        <v>20</v>
      </c>
      <c r="L14" s="141">
        <v>10</v>
      </c>
      <c r="M14" s="142">
        <v>56</v>
      </c>
      <c r="N14" s="140">
        <f t="shared" si="4"/>
        <v>86</v>
      </c>
      <c r="O14" s="143" t="str">
        <f t="shared" si="5"/>
        <v>ممتاز</v>
      </c>
      <c r="P14" s="144">
        <v>57</v>
      </c>
      <c r="Q14" s="141">
        <v>60</v>
      </c>
      <c r="R14" s="141">
        <v>20</v>
      </c>
      <c r="S14" s="142">
        <v>47</v>
      </c>
      <c r="T14" s="140">
        <f t="shared" si="1"/>
        <v>184</v>
      </c>
      <c r="U14" s="143" t="str">
        <f t="shared" si="6"/>
        <v>ممتاز</v>
      </c>
      <c r="V14" s="144">
        <v>12</v>
      </c>
      <c r="W14" s="141">
        <v>6</v>
      </c>
      <c r="X14" s="142">
        <v>27</v>
      </c>
      <c r="Y14" s="140">
        <v>50</v>
      </c>
      <c r="Z14" s="143" t="str">
        <f t="shared" si="8"/>
        <v>مقبول</v>
      </c>
      <c r="AA14" s="144">
        <v>20</v>
      </c>
      <c r="AB14" s="141">
        <v>5</v>
      </c>
      <c r="AC14" s="142">
        <v>42</v>
      </c>
      <c r="AD14" s="140">
        <f t="shared" si="9"/>
        <v>67</v>
      </c>
      <c r="AE14" s="143" t="str">
        <f t="shared" si="10"/>
        <v>(جيد)</v>
      </c>
      <c r="AF14" s="144">
        <v>14</v>
      </c>
      <c r="AG14" s="141">
        <v>7</v>
      </c>
      <c r="AH14" s="142">
        <v>29</v>
      </c>
      <c r="AI14" s="140">
        <f t="shared" si="11"/>
        <v>50</v>
      </c>
      <c r="AJ14" s="143" t="str">
        <f t="shared" si="12"/>
        <v>مقبول</v>
      </c>
      <c r="AK14" s="144">
        <v>16</v>
      </c>
      <c r="AL14" s="141">
        <v>8</v>
      </c>
      <c r="AM14" s="142">
        <v>50</v>
      </c>
      <c r="AN14" s="140">
        <f t="shared" si="2"/>
        <v>74</v>
      </c>
      <c r="AO14" s="143" t="str">
        <f t="shared" si="13"/>
        <v>(جيد)</v>
      </c>
      <c r="AP14" s="144">
        <v>5</v>
      </c>
      <c r="AQ14" s="141">
        <v>16</v>
      </c>
      <c r="AR14" s="142">
        <v>10</v>
      </c>
      <c r="AS14" s="140">
        <v>26</v>
      </c>
      <c r="AT14" s="143" t="str">
        <f t="shared" si="15"/>
        <v>مقبول</v>
      </c>
      <c r="AU14" s="144">
        <v>10</v>
      </c>
      <c r="AV14" s="141">
        <v>20</v>
      </c>
      <c r="AW14" s="142">
        <v>10</v>
      </c>
      <c r="AX14" s="140">
        <f t="shared" si="16"/>
        <v>40</v>
      </c>
      <c r="AY14" s="143" t="str">
        <f t="shared" si="17"/>
        <v>جيد جـدا</v>
      </c>
      <c r="AZ14" s="145">
        <v>47</v>
      </c>
      <c r="BA14" s="142">
        <v>47</v>
      </c>
      <c r="BB14" s="140">
        <f t="shared" si="18"/>
        <v>94</v>
      </c>
      <c r="BC14" s="143" t="str">
        <f t="shared" si="19"/>
        <v>ممتاز</v>
      </c>
      <c r="BD14" s="147" t="s">
        <v>122</v>
      </c>
    </row>
    <row r="15" spans="2:56" ht="54.95" customHeight="1">
      <c r="B15" s="136">
        <v>46</v>
      </c>
      <c r="C15" s="137">
        <v>1132</v>
      </c>
      <c r="D15" s="138" t="s">
        <v>71</v>
      </c>
      <c r="E15" s="139"/>
      <c r="F15" s="140">
        <v>20</v>
      </c>
      <c r="G15" s="141">
        <v>10</v>
      </c>
      <c r="H15" s="142">
        <v>37</v>
      </c>
      <c r="I15" s="140">
        <f t="shared" si="0"/>
        <v>67</v>
      </c>
      <c r="J15" s="143" t="str">
        <f t="shared" si="3"/>
        <v>(جيد)</v>
      </c>
      <c r="K15" s="144">
        <v>19</v>
      </c>
      <c r="L15" s="141">
        <v>9</v>
      </c>
      <c r="M15" s="142">
        <v>51</v>
      </c>
      <c r="N15" s="140">
        <f t="shared" si="4"/>
        <v>79</v>
      </c>
      <c r="O15" s="143" t="str">
        <f t="shared" si="5"/>
        <v>جيد جـدا</v>
      </c>
      <c r="P15" s="144">
        <v>50</v>
      </c>
      <c r="Q15" s="141">
        <v>48</v>
      </c>
      <c r="R15" s="141">
        <v>16</v>
      </c>
      <c r="S15" s="142">
        <v>40</v>
      </c>
      <c r="T15" s="140">
        <f t="shared" si="1"/>
        <v>154</v>
      </c>
      <c r="U15" s="143" t="str">
        <f t="shared" si="6"/>
        <v>جيد جـدا</v>
      </c>
      <c r="V15" s="144">
        <v>16</v>
      </c>
      <c r="W15" s="141">
        <v>8</v>
      </c>
      <c r="X15" s="142">
        <v>27</v>
      </c>
      <c r="Y15" s="140">
        <f t="shared" si="7"/>
        <v>51</v>
      </c>
      <c r="Z15" s="143" t="str">
        <f t="shared" si="8"/>
        <v>مقبول</v>
      </c>
      <c r="AA15" s="144">
        <v>18</v>
      </c>
      <c r="AB15" s="141">
        <v>8</v>
      </c>
      <c r="AC15" s="142">
        <v>43</v>
      </c>
      <c r="AD15" s="140">
        <f t="shared" si="9"/>
        <v>69</v>
      </c>
      <c r="AE15" s="143" t="str">
        <f t="shared" si="10"/>
        <v>(جيد)</v>
      </c>
      <c r="AF15" s="144">
        <v>15</v>
      </c>
      <c r="AG15" s="141">
        <v>8</v>
      </c>
      <c r="AH15" s="142">
        <v>32</v>
      </c>
      <c r="AI15" s="140">
        <f t="shared" si="11"/>
        <v>55</v>
      </c>
      <c r="AJ15" s="143" t="str">
        <f t="shared" si="12"/>
        <v>مقبول</v>
      </c>
      <c r="AK15" s="144">
        <v>16</v>
      </c>
      <c r="AL15" s="141">
        <v>8</v>
      </c>
      <c r="AM15" s="142">
        <v>52</v>
      </c>
      <c r="AN15" s="140">
        <f t="shared" si="2"/>
        <v>76</v>
      </c>
      <c r="AO15" s="143" t="str">
        <f t="shared" si="13"/>
        <v>جيد جـدا</v>
      </c>
      <c r="AP15" s="144">
        <v>16</v>
      </c>
      <c r="AQ15" s="141">
        <v>15</v>
      </c>
      <c r="AR15" s="142">
        <v>8</v>
      </c>
      <c r="AS15" s="140">
        <f t="shared" si="14"/>
        <v>39</v>
      </c>
      <c r="AT15" s="143" t="str">
        <f t="shared" si="15"/>
        <v>جيد جـدا</v>
      </c>
      <c r="AU15" s="144">
        <v>17</v>
      </c>
      <c r="AV15" s="141">
        <v>17</v>
      </c>
      <c r="AW15" s="142">
        <v>7</v>
      </c>
      <c r="AX15" s="140">
        <f t="shared" si="16"/>
        <v>41</v>
      </c>
      <c r="AY15" s="143" t="str">
        <f t="shared" si="17"/>
        <v>جيد جـدا</v>
      </c>
      <c r="AZ15" s="145">
        <v>40</v>
      </c>
      <c r="BA15" s="142">
        <v>40</v>
      </c>
      <c r="BB15" s="140">
        <f t="shared" si="18"/>
        <v>80</v>
      </c>
      <c r="BC15" s="143" t="str">
        <f t="shared" si="19"/>
        <v>جيد جـدا</v>
      </c>
      <c r="BD15" s="146"/>
    </row>
    <row r="16" spans="2:56" ht="54.95" customHeight="1">
      <c r="B16" s="136">
        <v>47</v>
      </c>
      <c r="C16" s="137">
        <v>1133</v>
      </c>
      <c r="D16" s="138" t="s">
        <v>72</v>
      </c>
      <c r="E16" s="139"/>
      <c r="F16" s="140">
        <v>19</v>
      </c>
      <c r="G16" s="141">
        <v>10</v>
      </c>
      <c r="H16" s="142">
        <v>60</v>
      </c>
      <c r="I16" s="140">
        <f t="shared" si="0"/>
        <v>89</v>
      </c>
      <c r="J16" s="143" t="str">
        <f t="shared" si="3"/>
        <v>ممتاز</v>
      </c>
      <c r="K16" s="144">
        <v>20</v>
      </c>
      <c r="L16" s="141">
        <v>10</v>
      </c>
      <c r="M16" s="142">
        <v>69</v>
      </c>
      <c r="N16" s="140">
        <f t="shared" si="4"/>
        <v>99</v>
      </c>
      <c r="O16" s="143" t="str">
        <f t="shared" si="5"/>
        <v>ممتاز</v>
      </c>
      <c r="P16" s="144">
        <v>54</v>
      </c>
      <c r="Q16" s="141">
        <v>52</v>
      </c>
      <c r="R16" s="141">
        <v>18</v>
      </c>
      <c r="S16" s="142">
        <v>50</v>
      </c>
      <c r="T16" s="140">
        <f t="shared" si="1"/>
        <v>174</v>
      </c>
      <c r="U16" s="143" t="str">
        <f t="shared" si="6"/>
        <v>ممتاز</v>
      </c>
      <c r="V16" s="144">
        <v>12</v>
      </c>
      <c r="W16" s="141">
        <v>6</v>
      </c>
      <c r="X16" s="142">
        <v>40</v>
      </c>
      <c r="Y16" s="140">
        <f t="shared" si="7"/>
        <v>58</v>
      </c>
      <c r="Z16" s="143" t="str">
        <f t="shared" si="8"/>
        <v>مقبول</v>
      </c>
      <c r="AA16" s="144">
        <v>20</v>
      </c>
      <c r="AB16" s="141">
        <v>8</v>
      </c>
      <c r="AC16" s="142">
        <v>44</v>
      </c>
      <c r="AD16" s="140">
        <f t="shared" si="9"/>
        <v>72</v>
      </c>
      <c r="AE16" s="143" t="str">
        <f t="shared" si="10"/>
        <v>(جيد)</v>
      </c>
      <c r="AF16" s="144">
        <v>17</v>
      </c>
      <c r="AG16" s="141">
        <v>9</v>
      </c>
      <c r="AH16" s="142">
        <v>47</v>
      </c>
      <c r="AI16" s="140">
        <f t="shared" si="11"/>
        <v>73</v>
      </c>
      <c r="AJ16" s="143" t="str">
        <f t="shared" si="12"/>
        <v>(جيد)</v>
      </c>
      <c r="AK16" s="144">
        <v>16</v>
      </c>
      <c r="AL16" s="141">
        <v>8</v>
      </c>
      <c r="AM16" s="142">
        <v>60</v>
      </c>
      <c r="AN16" s="140">
        <f t="shared" si="2"/>
        <v>84</v>
      </c>
      <c r="AO16" s="143" t="str">
        <f t="shared" si="13"/>
        <v>جيد جـدا</v>
      </c>
      <c r="AP16" s="144">
        <v>18</v>
      </c>
      <c r="AQ16" s="141">
        <v>18</v>
      </c>
      <c r="AR16" s="142">
        <v>9</v>
      </c>
      <c r="AS16" s="140">
        <f t="shared" si="14"/>
        <v>45</v>
      </c>
      <c r="AT16" s="143" t="str">
        <f t="shared" si="15"/>
        <v>ممتاز</v>
      </c>
      <c r="AU16" s="144">
        <v>19</v>
      </c>
      <c r="AV16" s="141">
        <v>18</v>
      </c>
      <c r="AW16" s="142">
        <v>8</v>
      </c>
      <c r="AX16" s="140">
        <f t="shared" si="16"/>
        <v>45</v>
      </c>
      <c r="AY16" s="143" t="str">
        <f t="shared" si="17"/>
        <v>ممتاز</v>
      </c>
      <c r="AZ16" s="145">
        <v>45</v>
      </c>
      <c r="BA16" s="142">
        <v>45</v>
      </c>
      <c r="BB16" s="140">
        <f t="shared" si="18"/>
        <v>90</v>
      </c>
      <c r="BC16" s="143" t="str">
        <f t="shared" si="19"/>
        <v>ممتاز</v>
      </c>
      <c r="BD16" s="147" t="s">
        <v>123</v>
      </c>
    </row>
    <row r="17" spans="2:56" ht="54.95" customHeight="1">
      <c r="B17" s="136">
        <v>48</v>
      </c>
      <c r="C17" s="137">
        <v>1134</v>
      </c>
      <c r="D17" s="138" t="s">
        <v>73</v>
      </c>
      <c r="E17" s="139"/>
      <c r="F17" s="140">
        <v>17</v>
      </c>
      <c r="G17" s="141">
        <v>9</v>
      </c>
      <c r="H17" s="142">
        <v>35</v>
      </c>
      <c r="I17" s="140">
        <f t="shared" si="0"/>
        <v>61</v>
      </c>
      <c r="J17" s="143" t="str">
        <f t="shared" si="3"/>
        <v>مقبول</v>
      </c>
      <c r="K17" s="144">
        <v>20</v>
      </c>
      <c r="L17" s="141">
        <v>10</v>
      </c>
      <c r="M17" s="142">
        <v>42</v>
      </c>
      <c r="N17" s="140">
        <f t="shared" si="4"/>
        <v>72</v>
      </c>
      <c r="O17" s="143" t="str">
        <f t="shared" si="5"/>
        <v>(جيد)</v>
      </c>
      <c r="P17" s="148" t="s">
        <v>87</v>
      </c>
      <c r="Q17" s="149" t="s">
        <v>87</v>
      </c>
      <c r="R17" s="149" t="s">
        <v>87</v>
      </c>
      <c r="S17" s="150" t="s">
        <v>87</v>
      </c>
      <c r="T17" s="151" t="s">
        <v>87</v>
      </c>
      <c r="U17" s="152" t="s">
        <v>99</v>
      </c>
      <c r="V17" s="144">
        <v>16</v>
      </c>
      <c r="W17" s="141">
        <v>8</v>
      </c>
      <c r="X17" s="142">
        <v>23</v>
      </c>
      <c r="Y17" s="140">
        <f t="shared" si="7"/>
        <v>47</v>
      </c>
      <c r="Z17" s="143" t="str">
        <f t="shared" si="8"/>
        <v>ضعيف</v>
      </c>
      <c r="AA17" s="144">
        <v>18</v>
      </c>
      <c r="AB17" s="141">
        <v>8</v>
      </c>
      <c r="AC17" s="142">
        <v>42</v>
      </c>
      <c r="AD17" s="140">
        <f t="shared" si="9"/>
        <v>68</v>
      </c>
      <c r="AE17" s="143" t="str">
        <f t="shared" si="10"/>
        <v>(جيد)</v>
      </c>
      <c r="AF17" s="144">
        <v>17</v>
      </c>
      <c r="AG17" s="141">
        <v>9</v>
      </c>
      <c r="AH17" s="142">
        <v>28</v>
      </c>
      <c r="AI17" s="140">
        <f t="shared" si="11"/>
        <v>54</v>
      </c>
      <c r="AJ17" s="143" t="str">
        <f t="shared" si="12"/>
        <v>مقبول</v>
      </c>
      <c r="AK17" s="144">
        <v>16</v>
      </c>
      <c r="AL17" s="141" t="s">
        <v>88</v>
      </c>
      <c r="AM17" s="142">
        <v>27</v>
      </c>
      <c r="AN17" s="140">
        <f t="shared" si="2"/>
        <v>43</v>
      </c>
      <c r="AO17" s="143" t="str">
        <f t="shared" si="13"/>
        <v>ضعيف</v>
      </c>
      <c r="AP17" s="148" t="s">
        <v>87</v>
      </c>
      <c r="AQ17" s="149" t="s">
        <v>87</v>
      </c>
      <c r="AR17" s="150" t="s">
        <v>87</v>
      </c>
      <c r="AS17" s="151" t="s">
        <v>87</v>
      </c>
      <c r="AT17" s="152" t="s">
        <v>99</v>
      </c>
      <c r="AU17" s="148" t="s">
        <v>87</v>
      </c>
      <c r="AV17" s="149" t="s">
        <v>87</v>
      </c>
      <c r="AW17" s="150" t="s">
        <v>87</v>
      </c>
      <c r="AX17" s="151" t="s">
        <v>87</v>
      </c>
      <c r="AY17" s="152" t="s">
        <v>99</v>
      </c>
      <c r="AZ17" s="153" t="s">
        <v>87</v>
      </c>
      <c r="BA17" s="150" t="s">
        <v>87</v>
      </c>
      <c r="BB17" s="151" t="s">
        <v>87</v>
      </c>
      <c r="BC17" s="152" t="s">
        <v>99</v>
      </c>
      <c r="BD17" s="146"/>
    </row>
    <row r="18" spans="2:56" ht="54.95" customHeight="1">
      <c r="B18" s="136">
        <v>49</v>
      </c>
      <c r="C18" s="137">
        <v>1135</v>
      </c>
      <c r="D18" s="138" t="s">
        <v>74</v>
      </c>
      <c r="E18" s="139"/>
      <c r="F18" s="140">
        <v>20</v>
      </c>
      <c r="G18" s="141">
        <v>10</v>
      </c>
      <c r="H18" s="142">
        <v>53</v>
      </c>
      <c r="I18" s="140">
        <f t="shared" si="0"/>
        <v>83</v>
      </c>
      <c r="J18" s="143" t="str">
        <f t="shared" si="3"/>
        <v>جيد جـدا</v>
      </c>
      <c r="K18" s="144">
        <v>20</v>
      </c>
      <c r="L18" s="141">
        <v>10</v>
      </c>
      <c r="M18" s="142">
        <v>64</v>
      </c>
      <c r="N18" s="140">
        <f t="shared" si="4"/>
        <v>94</v>
      </c>
      <c r="O18" s="143" t="str">
        <f t="shared" si="5"/>
        <v>ممتاز</v>
      </c>
      <c r="P18" s="144">
        <v>50</v>
      </c>
      <c r="Q18" s="141">
        <v>55</v>
      </c>
      <c r="R18" s="141">
        <v>18</v>
      </c>
      <c r="S18" s="142">
        <v>51</v>
      </c>
      <c r="T18" s="140">
        <f t="shared" si="1"/>
        <v>174</v>
      </c>
      <c r="U18" s="143" t="str">
        <f t="shared" si="6"/>
        <v>ممتاز</v>
      </c>
      <c r="V18" s="144">
        <v>12</v>
      </c>
      <c r="W18" s="141">
        <v>6</v>
      </c>
      <c r="X18" s="142">
        <v>55</v>
      </c>
      <c r="Y18" s="140">
        <f t="shared" si="7"/>
        <v>73</v>
      </c>
      <c r="Z18" s="143" t="str">
        <f t="shared" si="8"/>
        <v>(جيد)</v>
      </c>
      <c r="AA18" s="144">
        <v>20</v>
      </c>
      <c r="AB18" s="141">
        <v>9</v>
      </c>
      <c r="AC18" s="142">
        <v>66</v>
      </c>
      <c r="AD18" s="140">
        <f t="shared" si="9"/>
        <v>95</v>
      </c>
      <c r="AE18" s="143" t="str">
        <f t="shared" si="10"/>
        <v>ممتاز</v>
      </c>
      <c r="AF18" s="144">
        <v>17</v>
      </c>
      <c r="AG18" s="141">
        <v>9</v>
      </c>
      <c r="AH18" s="142">
        <v>48</v>
      </c>
      <c r="AI18" s="140">
        <f t="shared" si="11"/>
        <v>74</v>
      </c>
      <c r="AJ18" s="143" t="str">
        <f t="shared" si="12"/>
        <v>(جيد)</v>
      </c>
      <c r="AK18" s="144">
        <v>16</v>
      </c>
      <c r="AL18" s="141">
        <v>8</v>
      </c>
      <c r="AM18" s="142">
        <v>57</v>
      </c>
      <c r="AN18" s="140">
        <f t="shared" si="2"/>
        <v>81</v>
      </c>
      <c r="AO18" s="143" t="str">
        <f t="shared" si="13"/>
        <v>جيد جـدا</v>
      </c>
      <c r="AP18" s="144">
        <v>18</v>
      </c>
      <c r="AQ18" s="141">
        <v>17</v>
      </c>
      <c r="AR18" s="142">
        <v>9</v>
      </c>
      <c r="AS18" s="140">
        <f t="shared" si="14"/>
        <v>44</v>
      </c>
      <c r="AT18" s="143" t="str">
        <f t="shared" si="15"/>
        <v>ممتاز</v>
      </c>
      <c r="AU18" s="144">
        <v>18</v>
      </c>
      <c r="AV18" s="141">
        <v>18</v>
      </c>
      <c r="AW18" s="142">
        <v>9</v>
      </c>
      <c r="AX18" s="140">
        <f t="shared" si="16"/>
        <v>45</v>
      </c>
      <c r="AY18" s="143" t="str">
        <f t="shared" si="17"/>
        <v>ممتاز</v>
      </c>
      <c r="AZ18" s="145">
        <v>42</v>
      </c>
      <c r="BA18" s="142">
        <v>41</v>
      </c>
      <c r="BB18" s="140">
        <f t="shared" si="18"/>
        <v>83</v>
      </c>
      <c r="BC18" s="143" t="str">
        <f t="shared" si="19"/>
        <v>جيد جـدا</v>
      </c>
      <c r="BD18" s="146"/>
    </row>
    <row r="19" spans="2:56" ht="54.95" customHeight="1">
      <c r="B19" s="136">
        <v>50</v>
      </c>
      <c r="C19" s="137">
        <v>1136</v>
      </c>
      <c r="D19" s="138" t="s">
        <v>75</v>
      </c>
      <c r="E19" s="139"/>
      <c r="F19" s="140">
        <v>19</v>
      </c>
      <c r="G19" s="141">
        <v>10</v>
      </c>
      <c r="H19" s="142">
        <v>59</v>
      </c>
      <c r="I19" s="140">
        <f t="shared" si="0"/>
        <v>88</v>
      </c>
      <c r="J19" s="143" t="str">
        <f t="shared" si="3"/>
        <v>ممتاز</v>
      </c>
      <c r="K19" s="144">
        <v>20</v>
      </c>
      <c r="L19" s="141">
        <v>10</v>
      </c>
      <c r="M19" s="142">
        <v>66</v>
      </c>
      <c r="N19" s="140">
        <f t="shared" si="4"/>
        <v>96</v>
      </c>
      <c r="O19" s="143" t="str">
        <f t="shared" si="5"/>
        <v>ممتاز</v>
      </c>
      <c r="P19" s="144">
        <v>57</v>
      </c>
      <c r="Q19" s="141">
        <v>58</v>
      </c>
      <c r="R19" s="141">
        <v>19</v>
      </c>
      <c r="S19" s="142">
        <v>59</v>
      </c>
      <c r="T19" s="140">
        <f t="shared" si="1"/>
        <v>193</v>
      </c>
      <c r="U19" s="143" t="str">
        <f t="shared" si="6"/>
        <v>ممتاز</v>
      </c>
      <c r="V19" s="144">
        <v>16</v>
      </c>
      <c r="W19" s="141">
        <v>8</v>
      </c>
      <c r="X19" s="142">
        <v>49</v>
      </c>
      <c r="Y19" s="140">
        <f t="shared" si="7"/>
        <v>73</v>
      </c>
      <c r="Z19" s="143" t="str">
        <f t="shared" si="8"/>
        <v>(جيد)</v>
      </c>
      <c r="AA19" s="144">
        <v>20</v>
      </c>
      <c r="AB19" s="141">
        <v>8</v>
      </c>
      <c r="AC19" s="142">
        <v>68</v>
      </c>
      <c r="AD19" s="140">
        <f t="shared" si="9"/>
        <v>96</v>
      </c>
      <c r="AE19" s="143" t="str">
        <f t="shared" si="10"/>
        <v>ممتاز</v>
      </c>
      <c r="AF19" s="144">
        <v>17</v>
      </c>
      <c r="AG19" s="141">
        <v>9</v>
      </c>
      <c r="AH19" s="142">
        <v>45</v>
      </c>
      <c r="AI19" s="140">
        <f t="shared" si="11"/>
        <v>71</v>
      </c>
      <c r="AJ19" s="143" t="str">
        <f t="shared" si="12"/>
        <v>(جيد)</v>
      </c>
      <c r="AK19" s="144">
        <v>16</v>
      </c>
      <c r="AL19" s="141">
        <v>8</v>
      </c>
      <c r="AM19" s="142">
        <v>62</v>
      </c>
      <c r="AN19" s="140">
        <f t="shared" si="2"/>
        <v>86</v>
      </c>
      <c r="AO19" s="143" t="str">
        <f t="shared" si="13"/>
        <v>ممتاز</v>
      </c>
      <c r="AP19" s="144">
        <v>19</v>
      </c>
      <c r="AQ19" s="141">
        <v>19</v>
      </c>
      <c r="AR19" s="142">
        <v>7</v>
      </c>
      <c r="AS19" s="140">
        <f t="shared" si="14"/>
        <v>45</v>
      </c>
      <c r="AT19" s="143" t="str">
        <f t="shared" si="15"/>
        <v>ممتاز</v>
      </c>
      <c r="AU19" s="144">
        <v>19</v>
      </c>
      <c r="AV19" s="141">
        <v>19</v>
      </c>
      <c r="AW19" s="142">
        <v>9</v>
      </c>
      <c r="AX19" s="140">
        <f t="shared" si="16"/>
        <v>47</v>
      </c>
      <c r="AY19" s="143" t="str">
        <f t="shared" si="17"/>
        <v>ممتاز</v>
      </c>
      <c r="AZ19" s="145">
        <v>48</v>
      </c>
      <c r="BA19" s="142">
        <v>49</v>
      </c>
      <c r="BB19" s="140">
        <f t="shared" si="18"/>
        <v>97</v>
      </c>
      <c r="BC19" s="143" t="str">
        <f t="shared" si="19"/>
        <v>ممتاز</v>
      </c>
      <c r="BD19" s="146"/>
    </row>
    <row r="20" spans="2:56" ht="54.95" customHeight="1">
      <c r="B20" s="136">
        <v>51</v>
      </c>
      <c r="C20" s="137">
        <v>1137</v>
      </c>
      <c r="D20" s="138" t="s">
        <v>76</v>
      </c>
      <c r="E20" s="139"/>
      <c r="F20" s="140">
        <v>17</v>
      </c>
      <c r="G20" s="141">
        <v>10</v>
      </c>
      <c r="H20" s="142">
        <v>59</v>
      </c>
      <c r="I20" s="140">
        <f t="shared" si="0"/>
        <v>86</v>
      </c>
      <c r="J20" s="143" t="str">
        <f t="shared" si="3"/>
        <v>ممتاز</v>
      </c>
      <c r="K20" s="144">
        <v>19</v>
      </c>
      <c r="L20" s="141">
        <v>9</v>
      </c>
      <c r="M20" s="142">
        <v>70</v>
      </c>
      <c r="N20" s="140">
        <f t="shared" si="4"/>
        <v>98</v>
      </c>
      <c r="O20" s="143" t="str">
        <f t="shared" si="5"/>
        <v>ممتاز</v>
      </c>
      <c r="P20" s="144">
        <v>35</v>
      </c>
      <c r="Q20" s="141">
        <v>42</v>
      </c>
      <c r="R20" s="141">
        <v>13</v>
      </c>
      <c r="S20" s="142">
        <v>34</v>
      </c>
      <c r="T20" s="140">
        <f t="shared" si="1"/>
        <v>124</v>
      </c>
      <c r="U20" s="143" t="str">
        <f t="shared" si="6"/>
        <v>مقبول</v>
      </c>
      <c r="V20" s="144">
        <v>10</v>
      </c>
      <c r="W20" s="141">
        <v>5</v>
      </c>
      <c r="X20" s="142">
        <v>35</v>
      </c>
      <c r="Y20" s="140">
        <f t="shared" si="7"/>
        <v>50</v>
      </c>
      <c r="Z20" s="143" t="str">
        <f t="shared" si="8"/>
        <v>مقبول</v>
      </c>
      <c r="AA20" s="144">
        <v>20</v>
      </c>
      <c r="AB20" s="141">
        <v>9</v>
      </c>
      <c r="AC20" s="142">
        <v>66</v>
      </c>
      <c r="AD20" s="140">
        <f t="shared" si="9"/>
        <v>95</v>
      </c>
      <c r="AE20" s="143" t="str">
        <f t="shared" si="10"/>
        <v>ممتاز</v>
      </c>
      <c r="AF20" s="144">
        <v>17</v>
      </c>
      <c r="AG20" s="141">
        <v>9</v>
      </c>
      <c r="AH20" s="142">
        <v>34</v>
      </c>
      <c r="AI20" s="140">
        <f t="shared" si="11"/>
        <v>60</v>
      </c>
      <c r="AJ20" s="143" t="str">
        <f t="shared" si="12"/>
        <v>مقبول</v>
      </c>
      <c r="AK20" s="144">
        <v>16</v>
      </c>
      <c r="AL20" s="141">
        <v>8</v>
      </c>
      <c r="AM20" s="142">
        <v>48</v>
      </c>
      <c r="AN20" s="140">
        <f t="shared" si="2"/>
        <v>72</v>
      </c>
      <c r="AO20" s="143" t="str">
        <f t="shared" si="13"/>
        <v>(جيد)</v>
      </c>
      <c r="AP20" s="144">
        <v>10</v>
      </c>
      <c r="AQ20" s="141">
        <v>12</v>
      </c>
      <c r="AR20" s="142">
        <v>5</v>
      </c>
      <c r="AS20" s="140">
        <f t="shared" si="14"/>
        <v>27</v>
      </c>
      <c r="AT20" s="143" t="str">
        <f t="shared" si="15"/>
        <v>مقبول</v>
      </c>
      <c r="AU20" s="144">
        <v>11</v>
      </c>
      <c r="AV20" s="141">
        <v>13</v>
      </c>
      <c r="AW20" s="142">
        <v>5</v>
      </c>
      <c r="AX20" s="140">
        <f t="shared" si="16"/>
        <v>29</v>
      </c>
      <c r="AY20" s="143" t="str">
        <f t="shared" si="17"/>
        <v>مقبول</v>
      </c>
      <c r="AZ20" s="145">
        <v>30</v>
      </c>
      <c r="BA20" s="142">
        <v>30</v>
      </c>
      <c r="BB20" s="140">
        <f t="shared" si="18"/>
        <v>60</v>
      </c>
      <c r="BC20" s="143" t="str">
        <f t="shared" si="19"/>
        <v>مقبول</v>
      </c>
      <c r="BD20" s="146" t="s">
        <v>124</v>
      </c>
    </row>
    <row r="21" spans="2:56" ht="54.95" customHeight="1">
      <c r="B21" s="136">
        <v>52</v>
      </c>
      <c r="C21" s="137">
        <v>1138</v>
      </c>
      <c r="D21" s="138" t="s">
        <v>77</v>
      </c>
      <c r="E21" s="139"/>
      <c r="F21" s="140">
        <v>19</v>
      </c>
      <c r="G21" s="141">
        <v>10</v>
      </c>
      <c r="H21" s="142">
        <v>33</v>
      </c>
      <c r="I21" s="140">
        <f t="shared" si="0"/>
        <v>62</v>
      </c>
      <c r="J21" s="143" t="str">
        <f t="shared" si="3"/>
        <v>مقبول</v>
      </c>
      <c r="K21" s="144">
        <v>19</v>
      </c>
      <c r="L21" s="141">
        <v>9</v>
      </c>
      <c r="M21" s="142">
        <v>50</v>
      </c>
      <c r="N21" s="140">
        <f t="shared" si="4"/>
        <v>78</v>
      </c>
      <c r="O21" s="143" t="str">
        <f t="shared" si="5"/>
        <v>جيد جـدا</v>
      </c>
      <c r="P21" s="144">
        <v>58</v>
      </c>
      <c r="Q21" s="141">
        <v>58</v>
      </c>
      <c r="R21" s="141">
        <v>16</v>
      </c>
      <c r="S21" s="142">
        <v>54</v>
      </c>
      <c r="T21" s="140">
        <f t="shared" si="1"/>
        <v>186</v>
      </c>
      <c r="U21" s="143" t="str">
        <f t="shared" si="6"/>
        <v>ممتاز</v>
      </c>
      <c r="V21" s="144">
        <v>16</v>
      </c>
      <c r="W21" s="141">
        <v>5</v>
      </c>
      <c r="X21" s="142">
        <v>19</v>
      </c>
      <c r="Y21" s="140">
        <v>50</v>
      </c>
      <c r="Z21" s="143" t="str">
        <f t="shared" si="8"/>
        <v>مقبول</v>
      </c>
      <c r="AA21" s="144">
        <v>18</v>
      </c>
      <c r="AB21" s="141">
        <v>9</v>
      </c>
      <c r="AC21" s="142">
        <v>24</v>
      </c>
      <c r="AD21" s="140">
        <f t="shared" si="9"/>
        <v>51</v>
      </c>
      <c r="AE21" s="143" t="str">
        <f t="shared" si="10"/>
        <v>مقبول</v>
      </c>
      <c r="AF21" s="144">
        <v>14</v>
      </c>
      <c r="AG21" s="141">
        <v>7</v>
      </c>
      <c r="AH21" s="142">
        <v>19</v>
      </c>
      <c r="AI21" s="140">
        <v>50</v>
      </c>
      <c r="AJ21" s="143" t="str">
        <f t="shared" si="12"/>
        <v>مقبول</v>
      </c>
      <c r="AK21" s="144">
        <v>16</v>
      </c>
      <c r="AL21" s="141">
        <v>8</v>
      </c>
      <c r="AM21" s="142">
        <v>36</v>
      </c>
      <c r="AN21" s="140">
        <v>50</v>
      </c>
      <c r="AO21" s="143" t="str">
        <f t="shared" si="13"/>
        <v>مقبول</v>
      </c>
      <c r="AP21" s="144">
        <v>19</v>
      </c>
      <c r="AQ21" s="141">
        <v>19</v>
      </c>
      <c r="AR21" s="142">
        <v>7</v>
      </c>
      <c r="AS21" s="140">
        <f t="shared" si="14"/>
        <v>45</v>
      </c>
      <c r="AT21" s="143" t="str">
        <f t="shared" si="15"/>
        <v>ممتاز</v>
      </c>
      <c r="AU21" s="144">
        <v>17</v>
      </c>
      <c r="AV21" s="141">
        <v>18</v>
      </c>
      <c r="AW21" s="142">
        <v>8</v>
      </c>
      <c r="AX21" s="140">
        <f t="shared" si="16"/>
        <v>43</v>
      </c>
      <c r="AY21" s="143" t="str">
        <f t="shared" si="17"/>
        <v>ممتاز</v>
      </c>
      <c r="AZ21" s="145">
        <v>43</v>
      </c>
      <c r="BA21" s="142">
        <v>46</v>
      </c>
      <c r="BB21" s="140">
        <f t="shared" si="18"/>
        <v>89</v>
      </c>
      <c r="BC21" s="143" t="str">
        <f t="shared" si="19"/>
        <v>ممتاز</v>
      </c>
      <c r="BD21" s="146" t="s">
        <v>125</v>
      </c>
    </row>
    <row r="22" spans="2:56" ht="54.95" customHeight="1">
      <c r="B22" s="136">
        <v>53</v>
      </c>
      <c r="C22" s="137">
        <v>1139</v>
      </c>
      <c r="D22" s="138" t="s">
        <v>78</v>
      </c>
      <c r="E22" s="139"/>
      <c r="F22" s="140">
        <v>20</v>
      </c>
      <c r="G22" s="141">
        <v>10</v>
      </c>
      <c r="H22" s="142">
        <v>63</v>
      </c>
      <c r="I22" s="140">
        <f t="shared" si="0"/>
        <v>93</v>
      </c>
      <c r="J22" s="143" t="str">
        <f t="shared" si="3"/>
        <v>ممتاز</v>
      </c>
      <c r="K22" s="144">
        <v>20</v>
      </c>
      <c r="L22" s="141">
        <v>10</v>
      </c>
      <c r="M22" s="142">
        <v>66</v>
      </c>
      <c r="N22" s="140">
        <f t="shared" si="4"/>
        <v>96</v>
      </c>
      <c r="O22" s="143" t="str">
        <f t="shared" si="5"/>
        <v>ممتاز</v>
      </c>
      <c r="P22" s="144">
        <v>53</v>
      </c>
      <c r="Q22" s="141">
        <v>45</v>
      </c>
      <c r="R22" s="141">
        <v>20</v>
      </c>
      <c r="S22" s="142">
        <v>49</v>
      </c>
      <c r="T22" s="140">
        <f t="shared" si="1"/>
        <v>167</v>
      </c>
      <c r="U22" s="143" t="str">
        <f t="shared" si="6"/>
        <v>جيد جـدا</v>
      </c>
      <c r="V22" s="144">
        <v>16</v>
      </c>
      <c r="W22" s="141">
        <v>8</v>
      </c>
      <c r="X22" s="142">
        <v>45</v>
      </c>
      <c r="Y22" s="140">
        <f t="shared" si="7"/>
        <v>69</v>
      </c>
      <c r="Z22" s="143" t="str">
        <f t="shared" si="8"/>
        <v>(جيد)</v>
      </c>
      <c r="AA22" s="144">
        <v>20</v>
      </c>
      <c r="AB22" s="141">
        <v>8</v>
      </c>
      <c r="AC22" s="142">
        <v>56</v>
      </c>
      <c r="AD22" s="140">
        <f t="shared" si="9"/>
        <v>84</v>
      </c>
      <c r="AE22" s="143" t="str">
        <f t="shared" si="10"/>
        <v>جيد جـدا</v>
      </c>
      <c r="AF22" s="144">
        <v>19</v>
      </c>
      <c r="AG22" s="141">
        <v>10</v>
      </c>
      <c r="AH22" s="142">
        <v>40</v>
      </c>
      <c r="AI22" s="140">
        <f t="shared" si="11"/>
        <v>69</v>
      </c>
      <c r="AJ22" s="143" t="str">
        <f t="shared" si="12"/>
        <v>(جيد)</v>
      </c>
      <c r="AK22" s="144">
        <v>16</v>
      </c>
      <c r="AL22" s="141">
        <v>8</v>
      </c>
      <c r="AM22" s="142">
        <v>57</v>
      </c>
      <c r="AN22" s="140">
        <f t="shared" si="2"/>
        <v>81</v>
      </c>
      <c r="AO22" s="143" t="str">
        <f t="shared" si="13"/>
        <v>جيد جـدا</v>
      </c>
      <c r="AP22" s="144">
        <v>10</v>
      </c>
      <c r="AQ22" s="141">
        <v>15</v>
      </c>
      <c r="AR22" s="142">
        <v>10</v>
      </c>
      <c r="AS22" s="140">
        <f t="shared" si="14"/>
        <v>35</v>
      </c>
      <c r="AT22" s="143" t="str">
        <f t="shared" si="15"/>
        <v>(جيد)</v>
      </c>
      <c r="AU22" s="144">
        <v>10</v>
      </c>
      <c r="AV22" s="141">
        <v>18</v>
      </c>
      <c r="AW22" s="142">
        <v>10</v>
      </c>
      <c r="AX22" s="140">
        <f t="shared" si="16"/>
        <v>38</v>
      </c>
      <c r="AY22" s="143" t="str">
        <f t="shared" si="17"/>
        <v>جيد جـدا</v>
      </c>
      <c r="AZ22" s="145">
        <v>46</v>
      </c>
      <c r="BA22" s="142">
        <v>46</v>
      </c>
      <c r="BB22" s="140">
        <f t="shared" si="18"/>
        <v>92</v>
      </c>
      <c r="BC22" s="143" t="str">
        <f t="shared" si="19"/>
        <v>ممتاز</v>
      </c>
      <c r="BD22" s="146"/>
    </row>
    <row r="23" spans="2:56" ht="54.95" customHeight="1">
      <c r="B23" s="136">
        <v>54</v>
      </c>
      <c r="C23" s="137">
        <v>1140</v>
      </c>
      <c r="D23" s="138" t="s">
        <v>79</v>
      </c>
      <c r="E23" s="139"/>
      <c r="F23" s="140">
        <v>19</v>
      </c>
      <c r="G23" s="141">
        <v>10</v>
      </c>
      <c r="H23" s="142">
        <v>51</v>
      </c>
      <c r="I23" s="140">
        <f t="shared" si="0"/>
        <v>80</v>
      </c>
      <c r="J23" s="143" t="str">
        <f t="shared" si="3"/>
        <v>جيد جـدا</v>
      </c>
      <c r="K23" s="144">
        <v>20</v>
      </c>
      <c r="L23" s="141">
        <v>10</v>
      </c>
      <c r="M23" s="142">
        <v>46</v>
      </c>
      <c r="N23" s="140">
        <f t="shared" si="4"/>
        <v>76</v>
      </c>
      <c r="O23" s="143" t="str">
        <f t="shared" si="5"/>
        <v>جيد جـدا</v>
      </c>
      <c r="P23" s="144">
        <v>45</v>
      </c>
      <c r="Q23" s="141">
        <v>47</v>
      </c>
      <c r="R23" s="141">
        <v>15</v>
      </c>
      <c r="S23" s="142">
        <v>41</v>
      </c>
      <c r="T23" s="140">
        <f t="shared" si="1"/>
        <v>148</v>
      </c>
      <c r="U23" s="143" t="str">
        <f t="shared" si="6"/>
        <v>(جيد)</v>
      </c>
      <c r="V23" s="144">
        <v>10</v>
      </c>
      <c r="W23" s="141">
        <v>5</v>
      </c>
      <c r="X23" s="142">
        <v>27</v>
      </c>
      <c r="Y23" s="140">
        <v>50</v>
      </c>
      <c r="Z23" s="143" t="str">
        <f t="shared" si="8"/>
        <v>مقبول</v>
      </c>
      <c r="AA23" s="144">
        <v>20</v>
      </c>
      <c r="AB23" s="141">
        <v>9</v>
      </c>
      <c r="AC23" s="142">
        <v>33</v>
      </c>
      <c r="AD23" s="140">
        <v>54</v>
      </c>
      <c r="AE23" s="143" t="str">
        <f t="shared" si="10"/>
        <v>مقبول</v>
      </c>
      <c r="AF23" s="144">
        <v>19</v>
      </c>
      <c r="AG23" s="141">
        <v>10</v>
      </c>
      <c r="AH23" s="142">
        <v>24</v>
      </c>
      <c r="AI23" s="140">
        <f t="shared" si="11"/>
        <v>53</v>
      </c>
      <c r="AJ23" s="143" t="str">
        <f t="shared" si="12"/>
        <v>مقبول</v>
      </c>
      <c r="AK23" s="144">
        <v>16</v>
      </c>
      <c r="AL23" s="141">
        <v>8</v>
      </c>
      <c r="AM23" s="142">
        <v>56</v>
      </c>
      <c r="AN23" s="140">
        <f t="shared" si="2"/>
        <v>80</v>
      </c>
      <c r="AO23" s="143" t="str">
        <f t="shared" si="13"/>
        <v>جيد جـدا</v>
      </c>
      <c r="AP23" s="144">
        <v>10</v>
      </c>
      <c r="AQ23" s="141">
        <v>12</v>
      </c>
      <c r="AR23" s="142">
        <v>5</v>
      </c>
      <c r="AS23" s="140">
        <f t="shared" si="14"/>
        <v>27</v>
      </c>
      <c r="AT23" s="143" t="str">
        <f t="shared" si="15"/>
        <v>مقبول</v>
      </c>
      <c r="AU23" s="144">
        <v>12</v>
      </c>
      <c r="AV23" s="141">
        <v>16</v>
      </c>
      <c r="AW23" s="142">
        <v>5</v>
      </c>
      <c r="AX23" s="140">
        <f t="shared" si="16"/>
        <v>33</v>
      </c>
      <c r="AY23" s="143" t="str">
        <f t="shared" si="17"/>
        <v>(جيد)</v>
      </c>
      <c r="AZ23" s="145">
        <v>33</v>
      </c>
      <c r="BA23" s="142">
        <v>32</v>
      </c>
      <c r="BB23" s="140">
        <f t="shared" si="18"/>
        <v>65</v>
      </c>
      <c r="BC23" s="143" t="str">
        <f t="shared" si="19"/>
        <v>(جيد)</v>
      </c>
      <c r="BD23" s="146" t="s">
        <v>125</v>
      </c>
    </row>
    <row r="24" spans="2:56" ht="54.95" customHeight="1">
      <c r="B24" s="136">
        <v>55</v>
      </c>
      <c r="C24" s="137">
        <v>1141</v>
      </c>
      <c r="D24" s="138" t="s">
        <v>80</v>
      </c>
      <c r="E24" s="139"/>
      <c r="F24" s="140">
        <v>20</v>
      </c>
      <c r="G24" s="141">
        <v>10</v>
      </c>
      <c r="H24" s="142">
        <v>50</v>
      </c>
      <c r="I24" s="140">
        <f t="shared" si="0"/>
        <v>80</v>
      </c>
      <c r="J24" s="143" t="str">
        <f t="shared" si="3"/>
        <v>جيد جـدا</v>
      </c>
      <c r="K24" s="144">
        <v>20</v>
      </c>
      <c r="L24" s="141">
        <v>10</v>
      </c>
      <c r="M24" s="142">
        <v>54</v>
      </c>
      <c r="N24" s="140">
        <f t="shared" si="4"/>
        <v>84</v>
      </c>
      <c r="O24" s="143" t="str">
        <f t="shared" si="5"/>
        <v>جيد جـدا</v>
      </c>
      <c r="P24" s="144">
        <v>50</v>
      </c>
      <c r="Q24" s="141">
        <v>52</v>
      </c>
      <c r="R24" s="141">
        <v>15</v>
      </c>
      <c r="S24" s="142">
        <v>36</v>
      </c>
      <c r="T24" s="140">
        <f t="shared" si="1"/>
        <v>153</v>
      </c>
      <c r="U24" s="143" t="str">
        <f t="shared" si="6"/>
        <v>جيد جـدا</v>
      </c>
      <c r="V24" s="144">
        <v>16</v>
      </c>
      <c r="W24" s="141">
        <v>8</v>
      </c>
      <c r="X24" s="142">
        <v>48</v>
      </c>
      <c r="Y24" s="140">
        <f t="shared" si="7"/>
        <v>72</v>
      </c>
      <c r="Z24" s="143" t="str">
        <f t="shared" si="8"/>
        <v>(جيد)</v>
      </c>
      <c r="AA24" s="144">
        <v>19</v>
      </c>
      <c r="AB24" s="141">
        <v>7</v>
      </c>
      <c r="AC24" s="142">
        <v>46</v>
      </c>
      <c r="AD24" s="140">
        <f t="shared" si="9"/>
        <v>72</v>
      </c>
      <c r="AE24" s="143" t="str">
        <f t="shared" si="10"/>
        <v>(جيد)</v>
      </c>
      <c r="AF24" s="144">
        <v>19</v>
      </c>
      <c r="AG24" s="141">
        <v>10</v>
      </c>
      <c r="AH24" s="142">
        <v>35</v>
      </c>
      <c r="AI24" s="140">
        <f t="shared" si="11"/>
        <v>64</v>
      </c>
      <c r="AJ24" s="143" t="str">
        <f t="shared" si="12"/>
        <v>مقبول</v>
      </c>
      <c r="AK24" s="144">
        <v>16</v>
      </c>
      <c r="AL24" s="141">
        <v>8</v>
      </c>
      <c r="AM24" s="142">
        <v>51</v>
      </c>
      <c r="AN24" s="140">
        <f t="shared" si="2"/>
        <v>75</v>
      </c>
      <c r="AO24" s="143" t="str">
        <f t="shared" si="13"/>
        <v>جيد جـدا</v>
      </c>
      <c r="AP24" s="144">
        <v>12</v>
      </c>
      <c r="AQ24" s="141">
        <v>14</v>
      </c>
      <c r="AR24" s="142">
        <v>5</v>
      </c>
      <c r="AS24" s="140">
        <f t="shared" si="14"/>
        <v>31</v>
      </c>
      <c r="AT24" s="143" t="str">
        <f t="shared" si="15"/>
        <v>مقبول</v>
      </c>
      <c r="AU24" s="144">
        <v>10</v>
      </c>
      <c r="AV24" s="141">
        <v>12</v>
      </c>
      <c r="AW24" s="142">
        <v>5</v>
      </c>
      <c r="AX24" s="140">
        <f t="shared" si="16"/>
        <v>27</v>
      </c>
      <c r="AY24" s="143" t="str">
        <f t="shared" si="17"/>
        <v>مقبول</v>
      </c>
      <c r="AZ24" s="145">
        <v>32</v>
      </c>
      <c r="BA24" s="142">
        <v>30</v>
      </c>
      <c r="BB24" s="140">
        <f t="shared" si="18"/>
        <v>62</v>
      </c>
      <c r="BC24" s="143" t="str">
        <f t="shared" si="19"/>
        <v>مقبول</v>
      </c>
      <c r="BD24" s="146"/>
    </row>
    <row r="25" spans="2:56" ht="54.95" customHeight="1">
      <c r="B25" s="136">
        <v>56</v>
      </c>
      <c r="C25" s="137">
        <v>1142</v>
      </c>
      <c r="D25" s="138" t="s">
        <v>81</v>
      </c>
      <c r="E25" s="139"/>
      <c r="F25" s="140">
        <v>20</v>
      </c>
      <c r="G25" s="141">
        <v>10</v>
      </c>
      <c r="H25" s="142">
        <v>67</v>
      </c>
      <c r="I25" s="140">
        <f t="shared" si="0"/>
        <v>97</v>
      </c>
      <c r="J25" s="143" t="str">
        <f t="shared" si="3"/>
        <v>ممتاز</v>
      </c>
      <c r="K25" s="144">
        <v>20</v>
      </c>
      <c r="L25" s="141">
        <v>10</v>
      </c>
      <c r="M25" s="142">
        <v>54</v>
      </c>
      <c r="N25" s="140">
        <f t="shared" si="4"/>
        <v>84</v>
      </c>
      <c r="O25" s="143" t="str">
        <f t="shared" si="5"/>
        <v>جيد جـدا</v>
      </c>
      <c r="P25" s="144">
        <v>55</v>
      </c>
      <c r="Q25" s="141">
        <v>55</v>
      </c>
      <c r="R25" s="141">
        <v>19</v>
      </c>
      <c r="S25" s="142">
        <v>53</v>
      </c>
      <c r="T25" s="140">
        <f t="shared" si="1"/>
        <v>182</v>
      </c>
      <c r="U25" s="143" t="str">
        <f t="shared" si="6"/>
        <v>ممتاز</v>
      </c>
      <c r="V25" s="144">
        <v>16</v>
      </c>
      <c r="W25" s="141">
        <v>8</v>
      </c>
      <c r="X25" s="142">
        <v>41</v>
      </c>
      <c r="Y25" s="140">
        <f t="shared" si="7"/>
        <v>65</v>
      </c>
      <c r="Z25" s="143" t="str">
        <f t="shared" si="8"/>
        <v>(جيد)</v>
      </c>
      <c r="AA25" s="144">
        <v>20</v>
      </c>
      <c r="AB25" s="141">
        <v>9</v>
      </c>
      <c r="AC25" s="142">
        <v>54</v>
      </c>
      <c r="AD25" s="140">
        <f t="shared" si="9"/>
        <v>83</v>
      </c>
      <c r="AE25" s="143" t="str">
        <f t="shared" si="10"/>
        <v>جيد جـدا</v>
      </c>
      <c r="AF25" s="144">
        <v>19</v>
      </c>
      <c r="AG25" s="141">
        <v>10</v>
      </c>
      <c r="AH25" s="142">
        <v>36</v>
      </c>
      <c r="AI25" s="140">
        <f t="shared" si="11"/>
        <v>65</v>
      </c>
      <c r="AJ25" s="143" t="str">
        <f t="shared" si="12"/>
        <v>(جيد)</v>
      </c>
      <c r="AK25" s="144">
        <v>16</v>
      </c>
      <c r="AL25" s="141">
        <v>8</v>
      </c>
      <c r="AM25" s="142">
        <v>44</v>
      </c>
      <c r="AN25" s="140">
        <f t="shared" si="2"/>
        <v>68</v>
      </c>
      <c r="AO25" s="143" t="str">
        <f t="shared" si="13"/>
        <v>(جيد)</v>
      </c>
      <c r="AP25" s="144">
        <v>18</v>
      </c>
      <c r="AQ25" s="141">
        <v>18</v>
      </c>
      <c r="AR25" s="142">
        <v>9</v>
      </c>
      <c r="AS25" s="140">
        <f t="shared" si="14"/>
        <v>45</v>
      </c>
      <c r="AT25" s="143" t="str">
        <f t="shared" si="15"/>
        <v>ممتاز</v>
      </c>
      <c r="AU25" s="144">
        <v>20</v>
      </c>
      <c r="AV25" s="141">
        <v>19</v>
      </c>
      <c r="AW25" s="142">
        <v>9</v>
      </c>
      <c r="AX25" s="140">
        <f t="shared" si="16"/>
        <v>48</v>
      </c>
      <c r="AY25" s="143" t="str">
        <f t="shared" si="17"/>
        <v>ممتاز</v>
      </c>
      <c r="AZ25" s="145">
        <v>45</v>
      </c>
      <c r="BA25" s="142">
        <v>45</v>
      </c>
      <c r="BB25" s="140">
        <f t="shared" si="18"/>
        <v>90</v>
      </c>
      <c r="BC25" s="143" t="str">
        <f t="shared" si="19"/>
        <v>ممتاز</v>
      </c>
      <c r="BD25" s="146" t="s">
        <v>120</v>
      </c>
    </row>
    <row r="26" spans="2:56" ht="54.95" customHeight="1">
      <c r="B26" s="154">
        <v>57</v>
      </c>
      <c r="C26" s="155">
        <v>1143</v>
      </c>
      <c r="D26" s="156" t="s">
        <v>82</v>
      </c>
      <c r="E26" s="157"/>
      <c r="F26" s="140">
        <v>20</v>
      </c>
      <c r="G26" s="141">
        <v>10</v>
      </c>
      <c r="H26" s="142">
        <v>70</v>
      </c>
      <c r="I26" s="140">
        <f t="shared" si="0"/>
        <v>100</v>
      </c>
      <c r="J26" s="143" t="str">
        <f t="shared" si="3"/>
        <v>ممتاز</v>
      </c>
      <c r="K26" s="144">
        <v>20</v>
      </c>
      <c r="L26" s="141">
        <v>10</v>
      </c>
      <c r="M26" s="142">
        <v>70</v>
      </c>
      <c r="N26" s="140">
        <f t="shared" si="4"/>
        <v>100</v>
      </c>
      <c r="O26" s="143" t="str">
        <f t="shared" si="5"/>
        <v>ممتاز</v>
      </c>
      <c r="P26" s="144">
        <v>50</v>
      </c>
      <c r="Q26" s="141">
        <v>55</v>
      </c>
      <c r="R26" s="141">
        <v>18</v>
      </c>
      <c r="S26" s="142">
        <v>54</v>
      </c>
      <c r="T26" s="140">
        <f t="shared" si="1"/>
        <v>177</v>
      </c>
      <c r="U26" s="143" t="str">
        <f t="shared" si="6"/>
        <v>ممتاز</v>
      </c>
      <c r="V26" s="144">
        <v>10</v>
      </c>
      <c r="W26" s="141">
        <v>5</v>
      </c>
      <c r="X26" s="142">
        <v>48</v>
      </c>
      <c r="Y26" s="140">
        <f t="shared" si="7"/>
        <v>63</v>
      </c>
      <c r="Z26" s="143" t="str">
        <f t="shared" si="8"/>
        <v>مقبول</v>
      </c>
      <c r="AA26" s="144">
        <v>20</v>
      </c>
      <c r="AB26" s="141">
        <v>9</v>
      </c>
      <c r="AC26" s="142">
        <v>69</v>
      </c>
      <c r="AD26" s="140">
        <f t="shared" si="9"/>
        <v>98</v>
      </c>
      <c r="AE26" s="143" t="str">
        <f t="shared" si="10"/>
        <v>ممتاز</v>
      </c>
      <c r="AF26" s="144">
        <v>19</v>
      </c>
      <c r="AG26" s="141">
        <v>10</v>
      </c>
      <c r="AH26" s="142">
        <v>40</v>
      </c>
      <c r="AI26" s="140">
        <f t="shared" si="11"/>
        <v>69</v>
      </c>
      <c r="AJ26" s="143" t="str">
        <f t="shared" si="12"/>
        <v>(جيد)</v>
      </c>
      <c r="AK26" s="144">
        <v>16</v>
      </c>
      <c r="AL26" s="141">
        <v>8</v>
      </c>
      <c r="AM26" s="142">
        <v>57</v>
      </c>
      <c r="AN26" s="140">
        <f t="shared" si="2"/>
        <v>81</v>
      </c>
      <c r="AO26" s="143" t="str">
        <f t="shared" si="13"/>
        <v>جيد جـدا</v>
      </c>
      <c r="AP26" s="144">
        <v>18</v>
      </c>
      <c r="AQ26" s="141">
        <v>17</v>
      </c>
      <c r="AR26" s="142">
        <v>9</v>
      </c>
      <c r="AS26" s="140">
        <f t="shared" si="14"/>
        <v>44</v>
      </c>
      <c r="AT26" s="143" t="str">
        <f t="shared" si="15"/>
        <v>ممتاز</v>
      </c>
      <c r="AU26" s="144">
        <v>18</v>
      </c>
      <c r="AV26" s="141">
        <v>18</v>
      </c>
      <c r="AW26" s="142">
        <v>9</v>
      </c>
      <c r="AX26" s="140">
        <f t="shared" si="16"/>
        <v>45</v>
      </c>
      <c r="AY26" s="143" t="str">
        <f t="shared" si="17"/>
        <v>ممتاز</v>
      </c>
      <c r="AZ26" s="145">
        <v>42</v>
      </c>
      <c r="BA26" s="142">
        <v>40</v>
      </c>
      <c r="BB26" s="140">
        <f t="shared" si="18"/>
        <v>82</v>
      </c>
      <c r="BC26" s="143" t="str">
        <f t="shared" si="19"/>
        <v>جيد جـدا</v>
      </c>
      <c r="BD26" s="158"/>
    </row>
    <row r="27" spans="2:56" ht="54.95" customHeight="1">
      <c r="B27" s="154">
        <v>58</v>
      </c>
      <c r="C27" s="155">
        <v>1144</v>
      </c>
      <c r="D27" s="156" t="s">
        <v>83</v>
      </c>
      <c r="E27" s="157"/>
      <c r="F27" s="140">
        <v>19</v>
      </c>
      <c r="G27" s="141">
        <v>10</v>
      </c>
      <c r="H27" s="142">
        <v>66</v>
      </c>
      <c r="I27" s="140">
        <f t="shared" si="0"/>
        <v>95</v>
      </c>
      <c r="J27" s="143" t="str">
        <f t="shared" si="3"/>
        <v>ممتاز</v>
      </c>
      <c r="K27" s="144">
        <v>20</v>
      </c>
      <c r="L27" s="141">
        <v>10</v>
      </c>
      <c r="M27" s="142">
        <v>51</v>
      </c>
      <c r="N27" s="140">
        <f t="shared" si="4"/>
        <v>81</v>
      </c>
      <c r="O27" s="143" t="str">
        <f t="shared" si="5"/>
        <v>جيد جـدا</v>
      </c>
      <c r="P27" s="144">
        <v>52</v>
      </c>
      <c r="Q27" s="141">
        <v>54</v>
      </c>
      <c r="R27" s="141">
        <v>19</v>
      </c>
      <c r="S27" s="142">
        <v>43</v>
      </c>
      <c r="T27" s="140">
        <f t="shared" si="1"/>
        <v>168</v>
      </c>
      <c r="U27" s="143" t="str">
        <f t="shared" si="6"/>
        <v>جيد جـدا</v>
      </c>
      <c r="V27" s="144">
        <v>12</v>
      </c>
      <c r="W27" s="141">
        <v>6</v>
      </c>
      <c r="X27" s="142">
        <v>44</v>
      </c>
      <c r="Y27" s="140">
        <v>59</v>
      </c>
      <c r="Z27" s="143" t="str">
        <f t="shared" si="8"/>
        <v>مقبول</v>
      </c>
      <c r="AA27" s="144">
        <v>20</v>
      </c>
      <c r="AB27" s="141">
        <v>8</v>
      </c>
      <c r="AC27" s="142">
        <v>48</v>
      </c>
      <c r="AD27" s="140">
        <f t="shared" si="9"/>
        <v>76</v>
      </c>
      <c r="AE27" s="143" t="str">
        <f t="shared" si="10"/>
        <v>جيد جـدا</v>
      </c>
      <c r="AF27" s="144">
        <v>14</v>
      </c>
      <c r="AG27" s="141">
        <v>7</v>
      </c>
      <c r="AH27" s="142">
        <v>26</v>
      </c>
      <c r="AI27" s="140">
        <v>50</v>
      </c>
      <c r="AJ27" s="143" t="str">
        <f t="shared" si="12"/>
        <v>مقبول</v>
      </c>
      <c r="AK27" s="144">
        <v>16</v>
      </c>
      <c r="AL27" s="141">
        <v>8</v>
      </c>
      <c r="AM27" s="142">
        <v>54</v>
      </c>
      <c r="AN27" s="140">
        <f t="shared" si="2"/>
        <v>78</v>
      </c>
      <c r="AO27" s="143" t="str">
        <f t="shared" si="13"/>
        <v>جيد جـدا</v>
      </c>
      <c r="AP27" s="144">
        <v>19</v>
      </c>
      <c r="AQ27" s="141">
        <v>18</v>
      </c>
      <c r="AR27" s="142">
        <v>9</v>
      </c>
      <c r="AS27" s="140">
        <f t="shared" si="14"/>
        <v>46</v>
      </c>
      <c r="AT27" s="143" t="str">
        <f t="shared" si="15"/>
        <v>ممتاز</v>
      </c>
      <c r="AU27" s="144">
        <v>19</v>
      </c>
      <c r="AV27" s="141">
        <v>18</v>
      </c>
      <c r="AW27" s="142">
        <v>9</v>
      </c>
      <c r="AX27" s="140">
        <f t="shared" si="16"/>
        <v>46</v>
      </c>
      <c r="AY27" s="143" t="str">
        <f t="shared" si="17"/>
        <v>ممتاز</v>
      </c>
      <c r="AZ27" s="145">
        <v>47</v>
      </c>
      <c r="BA27" s="142">
        <v>47</v>
      </c>
      <c r="BB27" s="140">
        <f t="shared" si="18"/>
        <v>94</v>
      </c>
      <c r="BC27" s="143" t="str">
        <f t="shared" si="19"/>
        <v>ممتاز</v>
      </c>
      <c r="BD27" s="158"/>
    </row>
    <row r="28" spans="2:56" ht="54.95" customHeight="1">
      <c r="B28" s="154">
        <v>59</v>
      </c>
      <c r="C28" s="155">
        <v>1145</v>
      </c>
      <c r="D28" s="156" t="s">
        <v>84</v>
      </c>
      <c r="E28" s="157"/>
      <c r="F28" s="159">
        <v>20</v>
      </c>
      <c r="G28" s="160">
        <v>10</v>
      </c>
      <c r="H28" s="161">
        <v>64</v>
      </c>
      <c r="I28" s="159">
        <f t="shared" si="0"/>
        <v>94</v>
      </c>
      <c r="J28" s="162" t="str">
        <f t="shared" si="3"/>
        <v>ممتاز</v>
      </c>
      <c r="K28" s="163">
        <v>20</v>
      </c>
      <c r="L28" s="160">
        <v>10</v>
      </c>
      <c r="M28" s="161">
        <v>63</v>
      </c>
      <c r="N28" s="159">
        <f t="shared" si="4"/>
        <v>93</v>
      </c>
      <c r="O28" s="162" t="str">
        <f t="shared" si="5"/>
        <v>ممتاز</v>
      </c>
      <c r="P28" s="163">
        <v>45</v>
      </c>
      <c r="Q28" s="160">
        <v>45</v>
      </c>
      <c r="R28" s="160">
        <v>17</v>
      </c>
      <c r="S28" s="161">
        <v>50</v>
      </c>
      <c r="T28" s="159">
        <f t="shared" si="1"/>
        <v>157</v>
      </c>
      <c r="U28" s="162" t="str">
        <f t="shared" si="6"/>
        <v>جيد جـدا</v>
      </c>
      <c r="V28" s="163">
        <v>14</v>
      </c>
      <c r="W28" s="160">
        <v>7</v>
      </c>
      <c r="X28" s="161">
        <v>33</v>
      </c>
      <c r="Y28" s="159">
        <f t="shared" si="7"/>
        <v>54</v>
      </c>
      <c r="Z28" s="162" t="str">
        <f t="shared" si="8"/>
        <v>مقبول</v>
      </c>
      <c r="AA28" s="163">
        <v>18</v>
      </c>
      <c r="AB28" s="160">
        <v>9</v>
      </c>
      <c r="AC28" s="161">
        <v>38</v>
      </c>
      <c r="AD28" s="159">
        <f t="shared" si="9"/>
        <v>65</v>
      </c>
      <c r="AE28" s="162" t="str">
        <f t="shared" si="10"/>
        <v>(جيد)</v>
      </c>
      <c r="AF28" s="163">
        <v>15</v>
      </c>
      <c r="AG28" s="160">
        <v>8</v>
      </c>
      <c r="AH28" s="161">
        <v>35</v>
      </c>
      <c r="AI28" s="159">
        <f t="shared" si="11"/>
        <v>58</v>
      </c>
      <c r="AJ28" s="162" t="str">
        <f t="shared" si="12"/>
        <v>مقبول</v>
      </c>
      <c r="AK28" s="163">
        <v>16</v>
      </c>
      <c r="AL28" s="160">
        <v>8</v>
      </c>
      <c r="AM28" s="161">
        <v>45</v>
      </c>
      <c r="AN28" s="159">
        <f t="shared" si="2"/>
        <v>69</v>
      </c>
      <c r="AO28" s="162" t="str">
        <f t="shared" si="13"/>
        <v>(جيد)</v>
      </c>
      <c r="AP28" s="163">
        <v>18</v>
      </c>
      <c r="AQ28" s="160">
        <v>16</v>
      </c>
      <c r="AR28" s="161">
        <v>8</v>
      </c>
      <c r="AS28" s="159">
        <f t="shared" si="14"/>
        <v>42</v>
      </c>
      <c r="AT28" s="162" t="str">
        <f t="shared" si="15"/>
        <v>جيد جـدا</v>
      </c>
      <c r="AU28" s="163">
        <v>18</v>
      </c>
      <c r="AV28" s="160">
        <v>16</v>
      </c>
      <c r="AW28" s="161">
        <v>8</v>
      </c>
      <c r="AX28" s="159">
        <f t="shared" si="16"/>
        <v>42</v>
      </c>
      <c r="AY28" s="162" t="str">
        <f t="shared" si="17"/>
        <v>جيد جـدا</v>
      </c>
      <c r="AZ28" s="164">
        <v>40</v>
      </c>
      <c r="BA28" s="161">
        <v>43</v>
      </c>
      <c r="BB28" s="159">
        <f t="shared" si="18"/>
        <v>83</v>
      </c>
      <c r="BC28" s="162" t="str">
        <f t="shared" si="19"/>
        <v>جيد جـدا</v>
      </c>
      <c r="BD28" s="158"/>
    </row>
    <row r="29" spans="2:56" ht="54.95" customHeight="1">
      <c r="B29" s="136">
        <v>60</v>
      </c>
      <c r="C29" s="137">
        <v>1146</v>
      </c>
      <c r="D29" s="138" t="s">
        <v>85</v>
      </c>
      <c r="E29" s="165"/>
      <c r="F29" s="140">
        <v>19</v>
      </c>
      <c r="G29" s="141">
        <v>10</v>
      </c>
      <c r="H29" s="142">
        <v>67</v>
      </c>
      <c r="I29" s="140">
        <f t="shared" si="0"/>
        <v>96</v>
      </c>
      <c r="J29" s="143" t="str">
        <f t="shared" si="3"/>
        <v>ممتاز</v>
      </c>
      <c r="K29" s="144">
        <v>20</v>
      </c>
      <c r="L29" s="141">
        <v>10</v>
      </c>
      <c r="M29" s="142">
        <v>63</v>
      </c>
      <c r="N29" s="140">
        <f t="shared" si="4"/>
        <v>93</v>
      </c>
      <c r="O29" s="143" t="str">
        <f t="shared" si="5"/>
        <v>ممتاز</v>
      </c>
      <c r="P29" s="144">
        <v>56</v>
      </c>
      <c r="Q29" s="141">
        <v>60</v>
      </c>
      <c r="R29" s="141">
        <v>18</v>
      </c>
      <c r="S29" s="142">
        <v>42</v>
      </c>
      <c r="T29" s="141">
        <f t="shared" si="1"/>
        <v>176</v>
      </c>
      <c r="U29" s="166" t="str">
        <f t="shared" si="6"/>
        <v>ممتاز</v>
      </c>
      <c r="V29" s="144">
        <v>14</v>
      </c>
      <c r="W29" s="141">
        <v>7</v>
      </c>
      <c r="X29" s="142">
        <v>23</v>
      </c>
      <c r="Y29" s="140">
        <v>50</v>
      </c>
      <c r="Z29" s="143" t="str">
        <f t="shared" si="8"/>
        <v>مقبول</v>
      </c>
      <c r="AA29" s="144">
        <v>17</v>
      </c>
      <c r="AB29" s="141">
        <v>7</v>
      </c>
      <c r="AC29" s="142">
        <v>45</v>
      </c>
      <c r="AD29" s="140">
        <f t="shared" si="9"/>
        <v>69</v>
      </c>
      <c r="AE29" s="143" t="str">
        <f t="shared" si="10"/>
        <v>(جيد)</v>
      </c>
      <c r="AF29" s="144">
        <v>19</v>
      </c>
      <c r="AG29" s="141">
        <v>10</v>
      </c>
      <c r="AH29" s="142">
        <v>28</v>
      </c>
      <c r="AI29" s="140">
        <v>51</v>
      </c>
      <c r="AJ29" s="143" t="str">
        <f t="shared" si="12"/>
        <v>مقبول</v>
      </c>
      <c r="AK29" s="144">
        <v>16</v>
      </c>
      <c r="AL29" s="141">
        <v>8</v>
      </c>
      <c r="AM29" s="142">
        <v>44</v>
      </c>
      <c r="AN29" s="140">
        <f t="shared" si="2"/>
        <v>68</v>
      </c>
      <c r="AO29" s="143" t="str">
        <f t="shared" si="13"/>
        <v>(جيد)</v>
      </c>
      <c r="AP29" s="144">
        <v>19</v>
      </c>
      <c r="AQ29" s="141">
        <v>20</v>
      </c>
      <c r="AR29" s="142">
        <v>9</v>
      </c>
      <c r="AS29" s="140">
        <f t="shared" si="14"/>
        <v>48</v>
      </c>
      <c r="AT29" s="143" t="str">
        <f t="shared" si="15"/>
        <v>ممتاز</v>
      </c>
      <c r="AU29" s="144">
        <v>19</v>
      </c>
      <c r="AV29" s="141">
        <v>20</v>
      </c>
      <c r="AW29" s="142">
        <v>9</v>
      </c>
      <c r="AX29" s="140">
        <f t="shared" si="16"/>
        <v>48</v>
      </c>
      <c r="AY29" s="143" t="str">
        <f t="shared" si="17"/>
        <v>ممتاز</v>
      </c>
      <c r="AZ29" s="145">
        <v>46</v>
      </c>
      <c r="BA29" s="142">
        <v>47</v>
      </c>
      <c r="BB29" s="140">
        <f t="shared" si="18"/>
        <v>93</v>
      </c>
      <c r="BC29" s="143" t="str">
        <f t="shared" si="19"/>
        <v>ممتاز</v>
      </c>
      <c r="BD29" s="146"/>
    </row>
    <row r="30" spans="2:56" ht="54.95" customHeight="1" thickBot="1">
      <c r="B30" s="167">
        <v>61</v>
      </c>
      <c r="C30" s="168">
        <v>1147</v>
      </c>
      <c r="D30" s="169" t="s">
        <v>86</v>
      </c>
      <c r="E30" s="170"/>
      <c r="F30" s="171">
        <v>19</v>
      </c>
      <c r="G30" s="172">
        <v>10</v>
      </c>
      <c r="H30" s="173">
        <v>38</v>
      </c>
      <c r="I30" s="171">
        <f t="shared" si="0"/>
        <v>67</v>
      </c>
      <c r="J30" s="174" t="str">
        <f t="shared" si="3"/>
        <v>(جيد)</v>
      </c>
      <c r="K30" s="175">
        <v>20</v>
      </c>
      <c r="L30" s="172">
        <v>10</v>
      </c>
      <c r="M30" s="173">
        <v>56</v>
      </c>
      <c r="N30" s="171">
        <f t="shared" si="4"/>
        <v>86</v>
      </c>
      <c r="O30" s="174" t="str">
        <f t="shared" si="5"/>
        <v>ممتاز</v>
      </c>
      <c r="P30" s="175">
        <v>52</v>
      </c>
      <c r="Q30" s="172">
        <v>42</v>
      </c>
      <c r="R30" s="172">
        <v>14</v>
      </c>
      <c r="S30" s="173">
        <v>21</v>
      </c>
      <c r="T30" s="171">
        <v>120</v>
      </c>
      <c r="U30" s="174" t="str">
        <f t="shared" si="6"/>
        <v>مقبول</v>
      </c>
      <c r="V30" s="175">
        <v>14</v>
      </c>
      <c r="W30" s="172">
        <v>7</v>
      </c>
      <c r="X30" s="173">
        <v>26</v>
      </c>
      <c r="Y30" s="171">
        <v>50</v>
      </c>
      <c r="Z30" s="174" t="str">
        <f t="shared" si="8"/>
        <v>مقبول</v>
      </c>
      <c r="AA30" s="175">
        <v>16</v>
      </c>
      <c r="AB30" s="172">
        <v>6</v>
      </c>
      <c r="AC30" s="173">
        <v>32</v>
      </c>
      <c r="AD30" s="171">
        <f t="shared" si="9"/>
        <v>54</v>
      </c>
      <c r="AE30" s="174" t="str">
        <f t="shared" si="10"/>
        <v>مقبول</v>
      </c>
      <c r="AF30" s="175">
        <v>19</v>
      </c>
      <c r="AG30" s="172">
        <v>10</v>
      </c>
      <c r="AH30" s="173">
        <v>15</v>
      </c>
      <c r="AI30" s="171">
        <v>50</v>
      </c>
      <c r="AJ30" s="174" t="str">
        <f t="shared" si="12"/>
        <v>مقبول</v>
      </c>
      <c r="AK30" s="175">
        <v>16</v>
      </c>
      <c r="AL30" s="172">
        <v>8</v>
      </c>
      <c r="AM30" s="173">
        <v>42</v>
      </c>
      <c r="AN30" s="171">
        <f t="shared" si="2"/>
        <v>66</v>
      </c>
      <c r="AO30" s="174" t="str">
        <f t="shared" si="13"/>
        <v>(جيد)</v>
      </c>
      <c r="AP30" s="175">
        <v>17</v>
      </c>
      <c r="AQ30" s="172">
        <v>16</v>
      </c>
      <c r="AR30" s="173">
        <v>6</v>
      </c>
      <c r="AS30" s="171">
        <f t="shared" si="14"/>
        <v>39</v>
      </c>
      <c r="AT30" s="174" t="str">
        <f t="shared" si="15"/>
        <v>جيد جـدا</v>
      </c>
      <c r="AU30" s="175">
        <v>14</v>
      </c>
      <c r="AV30" s="172">
        <v>16</v>
      </c>
      <c r="AW30" s="173">
        <v>6</v>
      </c>
      <c r="AX30" s="171">
        <f t="shared" si="16"/>
        <v>36</v>
      </c>
      <c r="AY30" s="174" t="str">
        <f t="shared" si="17"/>
        <v>(جيد)</v>
      </c>
      <c r="AZ30" s="176">
        <v>34</v>
      </c>
      <c r="BA30" s="173">
        <v>35</v>
      </c>
      <c r="BB30" s="171">
        <f t="shared" si="18"/>
        <v>69</v>
      </c>
      <c r="BC30" s="174" t="str">
        <f t="shared" si="19"/>
        <v>(جيد)</v>
      </c>
      <c r="BD30" s="177" t="s">
        <v>122</v>
      </c>
    </row>
    <row r="31" spans="2:56" ht="60" customHeight="1" thickTop="1">
      <c r="B31" s="178"/>
      <c r="C31" s="179" t="s">
        <v>13</v>
      </c>
      <c r="D31" s="179"/>
      <c r="E31" s="180" t="s">
        <v>93</v>
      </c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1"/>
      <c r="R31" s="182"/>
      <c r="S31" s="182"/>
      <c r="T31" s="182"/>
      <c r="U31" s="183" t="s">
        <v>18</v>
      </c>
      <c r="V31" s="183"/>
      <c r="W31" s="183"/>
      <c r="X31" s="183"/>
      <c r="Y31" s="183"/>
      <c r="Z31" s="183"/>
      <c r="AA31" s="183" t="s">
        <v>94</v>
      </c>
      <c r="AB31" s="183"/>
      <c r="AC31" s="184"/>
      <c r="AD31" s="183" t="s">
        <v>95</v>
      </c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5"/>
      <c r="AQ31" s="185"/>
      <c r="AR31" s="185"/>
      <c r="AS31" s="185"/>
      <c r="AT31" s="185"/>
      <c r="AU31" s="185"/>
      <c r="AV31" s="184"/>
      <c r="AW31" s="184"/>
      <c r="AX31" s="184"/>
      <c r="AY31" s="186"/>
      <c r="AZ31" s="183"/>
      <c r="BA31" s="183" t="s">
        <v>14</v>
      </c>
      <c r="BB31" s="183"/>
      <c r="BC31" s="186"/>
      <c r="BD31" s="187"/>
    </row>
    <row r="32" spans="2:56" ht="60" customHeight="1">
      <c r="B32" s="178"/>
      <c r="C32" s="179" t="s">
        <v>15</v>
      </c>
      <c r="D32" s="179"/>
      <c r="E32" s="180" t="s">
        <v>19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8"/>
      <c r="S32" s="188"/>
      <c r="T32" s="184"/>
      <c r="U32" s="184"/>
      <c r="V32" s="189"/>
      <c r="W32" s="189"/>
      <c r="X32" s="189"/>
      <c r="Y32" s="190" t="s">
        <v>96</v>
      </c>
      <c r="Z32" s="190"/>
      <c r="AA32" s="184"/>
      <c r="AB32" s="184"/>
      <c r="AC32" s="184"/>
      <c r="AD32" s="183" t="s">
        <v>17</v>
      </c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5"/>
      <c r="AV32" s="189"/>
      <c r="AW32" s="183" t="s">
        <v>97</v>
      </c>
      <c r="AX32" s="183"/>
      <c r="AY32" s="183"/>
      <c r="AZ32" s="183"/>
      <c r="BA32" s="183"/>
      <c r="BB32" s="183"/>
      <c r="BC32" s="183"/>
      <c r="BD32" s="187"/>
    </row>
    <row r="33" spans="2:56" ht="60" customHeight="1">
      <c r="B33" s="178"/>
      <c r="C33" s="191"/>
      <c r="D33" s="191"/>
      <c r="E33" s="181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92" t="s">
        <v>16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9"/>
      <c r="AQ33" s="189"/>
      <c r="AR33" s="189"/>
      <c r="AS33" s="189"/>
      <c r="AT33" s="189"/>
      <c r="AU33" s="189"/>
      <c r="AV33" s="183" t="s">
        <v>98</v>
      </c>
      <c r="AW33" s="183"/>
      <c r="AX33" s="183"/>
      <c r="AY33" s="183"/>
      <c r="AZ33" s="183"/>
      <c r="BA33" s="183"/>
      <c r="BB33" s="183"/>
      <c r="BC33" s="183"/>
      <c r="BD33" s="187"/>
    </row>
  </sheetData>
  <mergeCells count="33">
    <mergeCell ref="C7:C9"/>
    <mergeCell ref="D7:D9"/>
    <mergeCell ref="E31:P31"/>
    <mergeCell ref="Z8:Z9"/>
    <mergeCell ref="E32:P32"/>
    <mergeCell ref="C31:D31"/>
    <mergeCell ref="C32:D32"/>
    <mergeCell ref="J8:J9"/>
    <mergeCell ref="O8:O9"/>
    <mergeCell ref="AY8:AY9"/>
    <mergeCell ref="BC8:BC9"/>
    <mergeCell ref="BD7:BD9"/>
    <mergeCell ref="U8:U9"/>
    <mergeCell ref="P33:AA33"/>
    <mergeCell ref="AJ8:AJ9"/>
    <mergeCell ref="AT8:AT9"/>
    <mergeCell ref="AO8:AO9"/>
    <mergeCell ref="B2:D2"/>
    <mergeCell ref="B4:D4"/>
    <mergeCell ref="AF7:AJ7"/>
    <mergeCell ref="F7:J7"/>
    <mergeCell ref="K7:O7"/>
    <mergeCell ref="P7:U7"/>
    <mergeCell ref="V7:Z7"/>
    <mergeCell ref="AA7:AE7"/>
    <mergeCell ref="O6:BC6"/>
    <mergeCell ref="B5:BD5"/>
    <mergeCell ref="AZ7:BC7"/>
    <mergeCell ref="AK7:AO7"/>
    <mergeCell ref="AP7:AT7"/>
    <mergeCell ref="AU7:AY7"/>
    <mergeCell ref="B7:B9"/>
    <mergeCell ref="AE8:AE9"/>
  </mergeCells>
  <phoneticPr fontId="9" type="noConversion"/>
  <printOptions horizontalCentered="1" verticalCentered="1"/>
  <pageMargins left="0" right="0" top="0" bottom="0" header="0.31496062992125984" footer="0.31496062992125984"/>
  <pageSetup paperSize="9" scale="3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"/>
  <sheetViews>
    <sheetView rightToLeft="1" tabSelected="1" topLeftCell="A28" zoomScale="49" zoomScaleNormal="49" workbookViewId="0">
      <selection activeCell="H32" sqref="H32"/>
    </sheetView>
  </sheetViews>
  <sheetFormatPr defaultRowHeight="14.25"/>
  <cols>
    <col min="2" max="2" width="8.75" customWidth="1"/>
    <col min="3" max="3" width="12.75" customWidth="1"/>
    <col min="4" max="4" width="55.75" customWidth="1"/>
    <col min="5" max="5" width="8.75" customWidth="1"/>
    <col min="6" max="6" width="12.75" customWidth="1"/>
    <col min="7" max="7" width="13.75" customWidth="1"/>
    <col min="8" max="8" width="12.75" customWidth="1"/>
    <col min="9" max="9" width="13.75" customWidth="1"/>
    <col min="10" max="10" width="12.75" customWidth="1"/>
    <col min="11" max="11" width="13.75" customWidth="1"/>
    <col min="12" max="12" width="12.75" customWidth="1"/>
    <col min="13" max="13" width="13.75" customWidth="1"/>
    <col min="14" max="14" width="12.75" customWidth="1"/>
    <col min="15" max="15" width="13.75" customWidth="1"/>
    <col min="16" max="16" width="12.75" customWidth="1"/>
    <col min="17" max="17" width="13.75" customWidth="1"/>
    <col min="18" max="18" width="12.75" customWidth="1"/>
    <col min="19" max="19" width="13.75" customWidth="1"/>
    <col min="20" max="20" width="12.75" customWidth="1"/>
    <col min="21" max="21" width="13.75" customWidth="1"/>
    <col min="22" max="22" width="12.75" customWidth="1"/>
    <col min="23" max="23" width="13.75" customWidth="1"/>
    <col min="24" max="24" width="12.75" customWidth="1"/>
    <col min="25" max="27" width="13.75" customWidth="1"/>
    <col min="28" max="28" width="16.125" customWidth="1"/>
    <col min="29" max="29" width="20.75" customWidth="1"/>
    <col min="30" max="30" width="15.75" customWidth="1"/>
    <col min="31" max="31" width="13.625" customWidth="1"/>
    <col min="32" max="32" width="14.875" customWidth="1"/>
    <col min="33" max="33" width="13.75" customWidth="1"/>
    <col min="34" max="34" width="66" customWidth="1"/>
  </cols>
  <sheetData>
    <row r="1" spans="1:82" ht="39.950000000000003" customHeight="1"/>
    <row r="2" spans="1:82" ht="39.950000000000003" customHeight="1">
      <c r="B2" s="58"/>
      <c r="C2" s="58"/>
      <c r="D2" s="58"/>
      <c r="E2" s="12"/>
    </row>
    <row r="3" spans="1:82" ht="39.950000000000003" customHeight="1">
      <c r="B3" s="15" t="s">
        <v>101</v>
      </c>
      <c r="C3" s="15"/>
      <c r="D3" s="15"/>
      <c r="E3" s="13"/>
    </row>
    <row r="4" spans="1:82" ht="39.950000000000003" customHeight="1">
      <c r="B4" s="66" t="s">
        <v>102</v>
      </c>
      <c r="C4" s="66"/>
      <c r="D4" s="67"/>
      <c r="E4" s="13"/>
    </row>
    <row r="5" spans="1:82" ht="39.950000000000003" customHeight="1">
      <c r="B5" s="68" t="s">
        <v>103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</row>
    <row r="6" spans="1:82" ht="58.5" customHeight="1" thickBot="1">
      <c r="B6" s="4"/>
      <c r="C6" s="4"/>
      <c r="D6" s="4" t="s">
        <v>56</v>
      </c>
      <c r="E6" s="4"/>
      <c r="F6" s="4"/>
      <c r="G6" s="4"/>
      <c r="H6" s="4"/>
      <c r="I6" s="4"/>
      <c r="J6" s="4"/>
      <c r="K6" s="4"/>
      <c r="L6" s="69" t="s">
        <v>127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5"/>
      <c r="CD6" s="5"/>
    </row>
    <row r="7" spans="1:82" ht="146.25" customHeight="1" thickTop="1" thickBot="1">
      <c r="A7" s="1"/>
      <c r="B7" s="70" t="s">
        <v>0</v>
      </c>
      <c r="C7" s="73" t="s">
        <v>1</v>
      </c>
      <c r="D7" s="76" t="s">
        <v>2</v>
      </c>
      <c r="E7" s="16" t="s">
        <v>3</v>
      </c>
      <c r="F7" s="61" t="s">
        <v>36</v>
      </c>
      <c r="G7" s="62"/>
      <c r="H7" s="61" t="s">
        <v>37</v>
      </c>
      <c r="I7" s="62"/>
      <c r="J7" s="61" t="s">
        <v>45</v>
      </c>
      <c r="K7" s="62"/>
      <c r="L7" s="61" t="s">
        <v>39</v>
      </c>
      <c r="M7" s="62"/>
      <c r="N7" s="61" t="s">
        <v>40</v>
      </c>
      <c r="O7" s="62"/>
      <c r="P7" s="61" t="s">
        <v>119</v>
      </c>
      <c r="Q7" s="62"/>
      <c r="R7" s="61" t="s">
        <v>54</v>
      </c>
      <c r="S7" s="62"/>
      <c r="T7" s="61" t="s">
        <v>46</v>
      </c>
      <c r="U7" s="62"/>
      <c r="V7" s="61" t="s">
        <v>43</v>
      </c>
      <c r="W7" s="62"/>
      <c r="X7" s="86" t="s">
        <v>128</v>
      </c>
      <c r="Y7" s="87"/>
      <c r="Z7" s="83" t="s">
        <v>29</v>
      </c>
      <c r="AA7" s="83" t="s">
        <v>61</v>
      </c>
      <c r="AB7" s="83" t="s">
        <v>62</v>
      </c>
      <c r="AC7" s="83" t="s">
        <v>63</v>
      </c>
      <c r="AD7" s="83" t="s">
        <v>32</v>
      </c>
      <c r="AE7" s="61" t="s">
        <v>59</v>
      </c>
      <c r="AF7" s="62"/>
      <c r="AG7" s="83" t="s">
        <v>58</v>
      </c>
      <c r="AH7" s="80" t="s">
        <v>20</v>
      </c>
    </row>
    <row r="8" spans="1:82" ht="72.75" customHeight="1" thickBot="1">
      <c r="B8" s="71"/>
      <c r="C8" s="74"/>
      <c r="D8" s="77"/>
      <c r="E8" s="17" t="s">
        <v>5</v>
      </c>
      <c r="F8" s="3" t="s">
        <v>21</v>
      </c>
      <c r="G8" s="64" t="s">
        <v>10</v>
      </c>
      <c r="H8" s="3" t="s">
        <v>21</v>
      </c>
      <c r="I8" s="64" t="s">
        <v>10</v>
      </c>
      <c r="J8" s="3" t="s">
        <v>21</v>
      </c>
      <c r="K8" s="64" t="s">
        <v>10</v>
      </c>
      <c r="L8" s="3" t="s">
        <v>21</v>
      </c>
      <c r="M8" s="64" t="s">
        <v>10</v>
      </c>
      <c r="N8" s="3" t="s">
        <v>21</v>
      </c>
      <c r="O8" s="64" t="s">
        <v>10</v>
      </c>
      <c r="P8" s="3" t="s">
        <v>21</v>
      </c>
      <c r="Q8" s="64" t="s">
        <v>10</v>
      </c>
      <c r="R8" s="3" t="s">
        <v>21</v>
      </c>
      <c r="S8" s="64" t="s">
        <v>10</v>
      </c>
      <c r="T8" s="3" t="s">
        <v>21</v>
      </c>
      <c r="U8" s="64" t="s">
        <v>10</v>
      </c>
      <c r="V8" s="3" t="s">
        <v>21</v>
      </c>
      <c r="W8" s="64" t="s">
        <v>10</v>
      </c>
      <c r="X8" s="3" t="s">
        <v>21</v>
      </c>
      <c r="Y8" s="64" t="s">
        <v>10</v>
      </c>
      <c r="Z8" s="84"/>
      <c r="AA8" s="88"/>
      <c r="AB8" s="88"/>
      <c r="AC8" s="88"/>
      <c r="AD8" s="88"/>
      <c r="AE8" s="90" t="s">
        <v>117</v>
      </c>
      <c r="AF8" s="90" t="s">
        <v>118</v>
      </c>
      <c r="AG8" s="88"/>
      <c r="AH8" s="81"/>
    </row>
    <row r="9" spans="1:82" ht="38.25" customHeight="1" thickBot="1">
      <c r="B9" s="72"/>
      <c r="C9" s="75"/>
      <c r="D9" s="78"/>
      <c r="E9" s="18" t="s">
        <v>12</v>
      </c>
      <c r="F9" s="19">
        <v>100</v>
      </c>
      <c r="G9" s="65"/>
      <c r="H9" s="19">
        <v>100</v>
      </c>
      <c r="I9" s="65"/>
      <c r="J9" s="19">
        <v>100</v>
      </c>
      <c r="K9" s="65"/>
      <c r="L9" s="19">
        <v>100</v>
      </c>
      <c r="M9" s="65"/>
      <c r="N9" s="19">
        <v>100</v>
      </c>
      <c r="O9" s="65"/>
      <c r="P9" s="19">
        <v>100</v>
      </c>
      <c r="Q9" s="65"/>
      <c r="R9" s="19">
        <v>100</v>
      </c>
      <c r="S9" s="65"/>
      <c r="T9" s="19">
        <v>100</v>
      </c>
      <c r="U9" s="65"/>
      <c r="V9" s="19">
        <v>100</v>
      </c>
      <c r="W9" s="65"/>
      <c r="X9" s="19">
        <v>100</v>
      </c>
      <c r="Y9" s="65"/>
      <c r="Z9" s="85"/>
      <c r="AA9" s="89"/>
      <c r="AB9" s="89"/>
      <c r="AC9" s="89"/>
      <c r="AD9" s="89"/>
      <c r="AE9" s="91"/>
      <c r="AF9" s="91"/>
      <c r="AG9" s="89"/>
      <c r="AH9" s="82"/>
    </row>
    <row r="10" spans="1:82" ht="75" customHeight="1" thickTop="1">
      <c r="B10" s="8">
        <v>41</v>
      </c>
      <c r="C10" s="50">
        <v>1127</v>
      </c>
      <c r="D10" s="51" t="s">
        <v>66</v>
      </c>
      <c r="E10" s="20"/>
      <c r="F10" s="21">
        <f>Sheet1!I10</f>
        <v>71</v>
      </c>
      <c r="G10" s="22" t="str">
        <f>Sheet1!J10</f>
        <v>(جيد)</v>
      </c>
      <c r="H10" s="21">
        <f>Sheet1!N10</f>
        <v>94</v>
      </c>
      <c r="I10" s="22" t="str">
        <f>Sheet1!O10</f>
        <v>ممتاز</v>
      </c>
      <c r="J10" s="21">
        <f>Sheet1!T10</f>
        <v>193</v>
      </c>
      <c r="K10" s="22" t="str">
        <f>Sheet1!U10</f>
        <v>ممتاز</v>
      </c>
      <c r="L10" s="21">
        <f>Sheet1!Y10</f>
        <v>54</v>
      </c>
      <c r="M10" s="22" t="str">
        <f>Sheet1!Z10</f>
        <v>مقبول</v>
      </c>
      <c r="N10" s="21">
        <f>Sheet1!AD10</f>
        <v>94</v>
      </c>
      <c r="O10" s="22" t="str">
        <f>Sheet1!AE10</f>
        <v>ممتاز</v>
      </c>
      <c r="P10" s="21">
        <f>Sheet1!AI10</f>
        <v>74</v>
      </c>
      <c r="Q10" s="22" t="str">
        <f>Sheet1!AJ10</f>
        <v>(جيد)</v>
      </c>
      <c r="R10" s="21">
        <f>Sheet1!AN10</f>
        <v>89</v>
      </c>
      <c r="S10" s="22" t="str">
        <f>Sheet1!AO10</f>
        <v>ممتاز</v>
      </c>
      <c r="T10" s="21">
        <f>Sheet1!AS10</f>
        <v>48</v>
      </c>
      <c r="U10" s="22" t="str">
        <f>Sheet1!AT10</f>
        <v>ممتاز</v>
      </c>
      <c r="V10" s="21">
        <f>Sheet1!AX10</f>
        <v>49</v>
      </c>
      <c r="W10" s="22" t="str">
        <f>Sheet1!AY10</f>
        <v>ممتاز</v>
      </c>
      <c r="X10" s="21">
        <f>Sheet1!BB10</f>
        <v>98</v>
      </c>
      <c r="Y10" s="22" t="str">
        <f>Sheet1!BC10</f>
        <v>ممتاز</v>
      </c>
      <c r="Z10" s="21">
        <f>SUM(F10,H10,J10,L10,N10,P10,R10,T10,V10,X10)</f>
        <v>864</v>
      </c>
      <c r="AA10" s="21">
        <v>627</v>
      </c>
      <c r="AB10" s="21">
        <f>Z10+AA10</f>
        <v>1491</v>
      </c>
      <c r="AC10" s="23">
        <f>AB10*100/1700</f>
        <v>87.705882352941174</v>
      </c>
      <c r="AD10" s="22" t="str">
        <f>IF(AC10&gt;84.99,"ممتاز",IF(AC10&gt;74.99,"جيد جـدا",IF(AC10&gt;64.99,"(جيد)",IF(AC10&gt;49.99,"مقبول",IF(AC10&gt;29.99,"ضعيف","ضعيف جدا")))))</f>
        <v>ممتاز</v>
      </c>
      <c r="AE10" s="24"/>
      <c r="AF10" s="24"/>
      <c r="AG10" s="24"/>
      <c r="AH10" s="46"/>
    </row>
    <row r="11" spans="1:82" ht="75" customHeight="1">
      <c r="B11" s="9">
        <v>42</v>
      </c>
      <c r="C11" s="52">
        <v>1128</v>
      </c>
      <c r="D11" s="53" t="s">
        <v>67</v>
      </c>
      <c r="E11" s="25"/>
      <c r="F11" s="26">
        <f>Sheet1!I11</f>
        <v>85</v>
      </c>
      <c r="G11" s="27" t="str">
        <f>Sheet1!J11</f>
        <v>ممتاز</v>
      </c>
      <c r="H11" s="26">
        <f>Sheet1!N11</f>
        <v>99</v>
      </c>
      <c r="I11" s="27" t="str">
        <f>Sheet1!O11</f>
        <v>ممتاز</v>
      </c>
      <c r="J11" s="26">
        <f>Sheet1!T11</f>
        <v>185</v>
      </c>
      <c r="K11" s="27" t="str">
        <f>Sheet1!U11</f>
        <v>ممتاز</v>
      </c>
      <c r="L11" s="26">
        <f>Sheet1!Y11</f>
        <v>73</v>
      </c>
      <c r="M11" s="27" t="str">
        <f>Sheet1!Z11</f>
        <v>(جيد)</v>
      </c>
      <c r="N11" s="26">
        <f>Sheet1!AD11</f>
        <v>98</v>
      </c>
      <c r="O11" s="27" t="str">
        <f>Sheet1!AE11</f>
        <v>ممتاز</v>
      </c>
      <c r="P11" s="26">
        <f>Sheet1!AI11</f>
        <v>79</v>
      </c>
      <c r="Q11" s="27" t="str">
        <f>Sheet1!AJ11</f>
        <v>جيد جـدا</v>
      </c>
      <c r="R11" s="26">
        <f>Sheet1!AN11</f>
        <v>90</v>
      </c>
      <c r="S11" s="27" t="str">
        <f>Sheet1!AO11</f>
        <v>ممتاز</v>
      </c>
      <c r="T11" s="26">
        <f>Sheet1!AS11</f>
        <v>45</v>
      </c>
      <c r="U11" s="27" t="str">
        <f>Sheet1!AT11</f>
        <v>ممتاز</v>
      </c>
      <c r="V11" s="26">
        <f>Sheet1!AX11</f>
        <v>46</v>
      </c>
      <c r="W11" s="27" t="str">
        <f>Sheet1!AY11</f>
        <v>ممتاز</v>
      </c>
      <c r="X11" s="26">
        <f>Sheet1!BB11</f>
        <v>97</v>
      </c>
      <c r="Y11" s="27" t="str">
        <f>Sheet1!BC11</f>
        <v>ممتاز</v>
      </c>
      <c r="Z11" s="26">
        <f t="shared" ref="Z11:Z16" si="0">SUM(F11,H11,J11,L11,N11,P11,R11,T11,V11,X11)</f>
        <v>897</v>
      </c>
      <c r="AA11" s="26">
        <v>602</v>
      </c>
      <c r="AB11" s="26">
        <f t="shared" ref="AB11:AB30" si="1">Z11+AA11</f>
        <v>1499</v>
      </c>
      <c r="AC11" s="28">
        <f t="shared" ref="AC11:AC30" si="2">AB11*100/1700</f>
        <v>88.17647058823529</v>
      </c>
      <c r="AD11" s="27" t="str">
        <f t="shared" ref="AD11:AD30" si="3">IF(AC11&gt;84.99,"ممتاز",IF(AC11&gt;74.99,"جيد جـدا",IF(AC11&gt;64.99,"(جيد)",IF(AC11&gt;49.99,"مقبول",IF(AC11&gt;29.99,"ضعيف","ضعيف جدا")))))</f>
        <v>ممتاز</v>
      </c>
      <c r="AE11" s="29"/>
      <c r="AF11" s="29"/>
      <c r="AG11" s="29"/>
      <c r="AH11" s="47"/>
    </row>
    <row r="12" spans="1:82" ht="75" customHeight="1">
      <c r="B12" s="9">
        <v>43</v>
      </c>
      <c r="C12" s="52">
        <v>1129</v>
      </c>
      <c r="D12" s="53" t="s">
        <v>68</v>
      </c>
      <c r="E12" s="25"/>
      <c r="F12" s="26">
        <f>Sheet1!I12</f>
        <v>80</v>
      </c>
      <c r="G12" s="27" t="str">
        <f>Sheet1!J12</f>
        <v>جيد جـدا</v>
      </c>
      <c r="H12" s="26">
        <f>Sheet1!N12</f>
        <v>86</v>
      </c>
      <c r="I12" s="27" t="str">
        <f>Sheet1!O12</f>
        <v>ممتاز</v>
      </c>
      <c r="J12" s="26">
        <f>Sheet1!T12</f>
        <v>147</v>
      </c>
      <c r="K12" s="27" t="str">
        <f>Sheet1!U12</f>
        <v>(جيد)</v>
      </c>
      <c r="L12" s="26">
        <f>Sheet1!Y12</f>
        <v>50</v>
      </c>
      <c r="M12" s="27" t="str">
        <f>Sheet1!Z12</f>
        <v>مقبول</v>
      </c>
      <c r="N12" s="26">
        <f>Sheet1!AD12</f>
        <v>79</v>
      </c>
      <c r="O12" s="27" t="str">
        <f>Sheet1!AE12</f>
        <v>جيد جـدا</v>
      </c>
      <c r="P12" s="26">
        <f>Sheet1!AI12</f>
        <v>51</v>
      </c>
      <c r="Q12" s="27" t="str">
        <f>Sheet1!AJ12</f>
        <v>مقبول</v>
      </c>
      <c r="R12" s="26">
        <f>Sheet1!AN12</f>
        <v>70</v>
      </c>
      <c r="S12" s="27" t="str">
        <f>Sheet1!AO12</f>
        <v>(جيد)</v>
      </c>
      <c r="T12" s="26">
        <f>Sheet1!AS12</f>
        <v>38</v>
      </c>
      <c r="U12" s="27" t="str">
        <f>Sheet1!AT12</f>
        <v>جيد جـدا</v>
      </c>
      <c r="V12" s="26">
        <f>Sheet1!AX12</f>
        <v>36</v>
      </c>
      <c r="W12" s="27" t="str">
        <f>Sheet1!AY12</f>
        <v>(جيد)</v>
      </c>
      <c r="X12" s="26">
        <f>Sheet1!BB12</f>
        <v>80</v>
      </c>
      <c r="Y12" s="27" t="str">
        <f>Sheet1!BC12</f>
        <v>جيد جـدا</v>
      </c>
      <c r="Z12" s="26">
        <f t="shared" si="0"/>
        <v>717</v>
      </c>
      <c r="AA12" s="26">
        <v>533</v>
      </c>
      <c r="AB12" s="26">
        <f t="shared" si="1"/>
        <v>1250</v>
      </c>
      <c r="AC12" s="28">
        <f t="shared" si="2"/>
        <v>73.529411764705884</v>
      </c>
      <c r="AD12" s="27" t="str">
        <f t="shared" si="3"/>
        <v>(جيد)</v>
      </c>
      <c r="AE12" s="29"/>
      <c r="AF12" s="29"/>
      <c r="AG12" s="29"/>
      <c r="AH12" s="47"/>
    </row>
    <row r="13" spans="1:82" ht="75" customHeight="1">
      <c r="B13" s="9">
        <v>44</v>
      </c>
      <c r="C13" s="52">
        <v>1130</v>
      </c>
      <c r="D13" s="53" t="s">
        <v>69</v>
      </c>
      <c r="E13" s="25"/>
      <c r="F13" s="26">
        <f>Sheet1!I13</f>
        <v>50</v>
      </c>
      <c r="G13" s="27" t="str">
        <f>Sheet1!J13</f>
        <v>مقبول</v>
      </c>
      <c r="H13" s="26">
        <f>Sheet1!N13</f>
        <v>87</v>
      </c>
      <c r="I13" s="27" t="str">
        <f>Sheet1!O13</f>
        <v>ممتاز</v>
      </c>
      <c r="J13" s="26">
        <f>Sheet1!T13</f>
        <v>159</v>
      </c>
      <c r="K13" s="27" t="str">
        <f>Sheet1!U13</f>
        <v>جيد جـدا</v>
      </c>
      <c r="L13" s="26">
        <f>Sheet1!Y13</f>
        <v>50</v>
      </c>
      <c r="M13" s="27" t="str">
        <f>Sheet1!Z13</f>
        <v>مقبول</v>
      </c>
      <c r="N13" s="26">
        <f>Sheet1!AD13</f>
        <v>75</v>
      </c>
      <c r="O13" s="27" t="str">
        <f>Sheet1!AE13</f>
        <v>جيد جـدا</v>
      </c>
      <c r="P13" s="26">
        <f>Sheet1!AI13</f>
        <v>52</v>
      </c>
      <c r="Q13" s="27" t="str">
        <f>Sheet1!AJ13</f>
        <v>مقبول</v>
      </c>
      <c r="R13" s="26">
        <f>Sheet1!AN13</f>
        <v>77</v>
      </c>
      <c r="S13" s="27" t="str">
        <f>Sheet1!AO13</f>
        <v>جيد جـدا</v>
      </c>
      <c r="T13" s="26">
        <f>Sheet1!AS13</f>
        <v>36</v>
      </c>
      <c r="U13" s="27" t="str">
        <f>Sheet1!AT13</f>
        <v>(جيد)</v>
      </c>
      <c r="V13" s="26">
        <f>Sheet1!AX13</f>
        <v>37</v>
      </c>
      <c r="W13" s="27" t="str">
        <f>Sheet1!AY13</f>
        <v>(جيد)</v>
      </c>
      <c r="X13" s="26">
        <f>Sheet1!BB13</f>
        <v>86</v>
      </c>
      <c r="Y13" s="27" t="str">
        <f>Sheet1!BC13</f>
        <v>ممتاز</v>
      </c>
      <c r="Z13" s="26">
        <f t="shared" si="0"/>
        <v>709</v>
      </c>
      <c r="AA13" s="26">
        <v>498</v>
      </c>
      <c r="AB13" s="26">
        <f t="shared" si="1"/>
        <v>1207</v>
      </c>
      <c r="AC13" s="28">
        <f t="shared" si="2"/>
        <v>71</v>
      </c>
      <c r="AD13" s="27" t="str">
        <f t="shared" si="3"/>
        <v>(جيد)</v>
      </c>
      <c r="AE13" s="29"/>
      <c r="AF13" s="29"/>
      <c r="AG13" s="29"/>
      <c r="AH13" s="47" t="s">
        <v>121</v>
      </c>
    </row>
    <row r="14" spans="1:82" ht="75" customHeight="1">
      <c r="B14" s="9">
        <v>45</v>
      </c>
      <c r="C14" s="52">
        <v>1131</v>
      </c>
      <c r="D14" s="53" t="s">
        <v>70</v>
      </c>
      <c r="E14" s="25"/>
      <c r="F14" s="26">
        <f>Sheet1!I14</f>
        <v>57</v>
      </c>
      <c r="G14" s="27" t="str">
        <f>Sheet1!J14</f>
        <v>مقبول</v>
      </c>
      <c r="H14" s="26">
        <f>Sheet1!N14</f>
        <v>86</v>
      </c>
      <c r="I14" s="27" t="str">
        <f>Sheet1!O14</f>
        <v>ممتاز</v>
      </c>
      <c r="J14" s="26">
        <f>Sheet1!T14</f>
        <v>184</v>
      </c>
      <c r="K14" s="27" t="str">
        <f>Sheet1!U14</f>
        <v>ممتاز</v>
      </c>
      <c r="L14" s="26">
        <f>Sheet1!Y14</f>
        <v>50</v>
      </c>
      <c r="M14" s="27" t="str">
        <f>Sheet1!Z14</f>
        <v>مقبول</v>
      </c>
      <c r="N14" s="26">
        <f>Sheet1!AD14</f>
        <v>67</v>
      </c>
      <c r="O14" s="27" t="str">
        <f>Sheet1!AE14</f>
        <v>(جيد)</v>
      </c>
      <c r="P14" s="26">
        <f>Sheet1!AI14</f>
        <v>50</v>
      </c>
      <c r="Q14" s="27" t="str">
        <f>Sheet1!AJ14</f>
        <v>مقبول</v>
      </c>
      <c r="R14" s="26">
        <f>Sheet1!AN14</f>
        <v>74</v>
      </c>
      <c r="S14" s="27" t="str">
        <f>Sheet1!AO14</f>
        <v>(جيد)</v>
      </c>
      <c r="T14" s="26">
        <f>Sheet1!AS14</f>
        <v>26</v>
      </c>
      <c r="U14" s="27" t="str">
        <f>Sheet1!AT14</f>
        <v>مقبول</v>
      </c>
      <c r="V14" s="26">
        <f>Sheet1!AX14</f>
        <v>40</v>
      </c>
      <c r="W14" s="27" t="str">
        <f>Sheet1!AY14</f>
        <v>جيد جـدا</v>
      </c>
      <c r="X14" s="26">
        <f>Sheet1!BB14</f>
        <v>94</v>
      </c>
      <c r="Y14" s="27" t="str">
        <f>Sheet1!BC14</f>
        <v>ممتاز</v>
      </c>
      <c r="Z14" s="26">
        <f t="shared" si="0"/>
        <v>728</v>
      </c>
      <c r="AA14" s="26">
        <v>545</v>
      </c>
      <c r="AB14" s="26">
        <f t="shared" si="1"/>
        <v>1273</v>
      </c>
      <c r="AC14" s="28">
        <f t="shared" si="2"/>
        <v>74.882352941176464</v>
      </c>
      <c r="AD14" s="27" t="str">
        <f t="shared" si="3"/>
        <v>(جيد)</v>
      </c>
      <c r="AE14" s="29"/>
      <c r="AF14" s="29"/>
      <c r="AG14" s="29"/>
      <c r="AH14" s="49" t="s">
        <v>122</v>
      </c>
    </row>
    <row r="15" spans="1:82" ht="75" customHeight="1">
      <c r="B15" s="9">
        <v>46</v>
      </c>
      <c r="C15" s="52">
        <v>1132</v>
      </c>
      <c r="D15" s="53" t="s">
        <v>71</v>
      </c>
      <c r="E15" s="25"/>
      <c r="F15" s="26">
        <f>Sheet1!I15</f>
        <v>67</v>
      </c>
      <c r="G15" s="27" t="str">
        <f>Sheet1!J15</f>
        <v>(جيد)</v>
      </c>
      <c r="H15" s="26">
        <f>Sheet1!N15</f>
        <v>79</v>
      </c>
      <c r="I15" s="27" t="str">
        <f>Sheet1!O15</f>
        <v>جيد جـدا</v>
      </c>
      <c r="J15" s="26">
        <f>Sheet1!T15</f>
        <v>154</v>
      </c>
      <c r="K15" s="27" t="str">
        <f>Sheet1!U15</f>
        <v>جيد جـدا</v>
      </c>
      <c r="L15" s="26">
        <f>Sheet1!Y15</f>
        <v>51</v>
      </c>
      <c r="M15" s="27" t="str">
        <f>Sheet1!Z15</f>
        <v>مقبول</v>
      </c>
      <c r="N15" s="26">
        <f>Sheet1!AD15</f>
        <v>69</v>
      </c>
      <c r="O15" s="27" t="str">
        <f>Sheet1!AE15</f>
        <v>(جيد)</v>
      </c>
      <c r="P15" s="26">
        <f>Sheet1!AI15</f>
        <v>55</v>
      </c>
      <c r="Q15" s="27" t="str">
        <f>Sheet1!AJ15</f>
        <v>مقبول</v>
      </c>
      <c r="R15" s="26">
        <f>Sheet1!AN15</f>
        <v>76</v>
      </c>
      <c r="S15" s="27" t="str">
        <f>Sheet1!AO15</f>
        <v>جيد جـدا</v>
      </c>
      <c r="T15" s="26">
        <f>Sheet1!AS15</f>
        <v>39</v>
      </c>
      <c r="U15" s="27" t="str">
        <f>Sheet1!AT15</f>
        <v>جيد جـدا</v>
      </c>
      <c r="V15" s="26">
        <f>Sheet1!AX15</f>
        <v>41</v>
      </c>
      <c r="W15" s="27" t="str">
        <f>Sheet1!AY15</f>
        <v>جيد جـدا</v>
      </c>
      <c r="X15" s="26">
        <f>Sheet1!BB15</f>
        <v>80</v>
      </c>
      <c r="Y15" s="27" t="str">
        <f>Sheet1!BC15</f>
        <v>جيد جـدا</v>
      </c>
      <c r="Z15" s="26">
        <f t="shared" si="0"/>
        <v>711</v>
      </c>
      <c r="AA15" s="26">
        <v>505</v>
      </c>
      <c r="AB15" s="26">
        <f t="shared" si="1"/>
        <v>1216</v>
      </c>
      <c r="AC15" s="28">
        <f t="shared" si="2"/>
        <v>71.529411764705884</v>
      </c>
      <c r="AD15" s="27" t="str">
        <f t="shared" si="3"/>
        <v>(جيد)</v>
      </c>
      <c r="AE15" s="29"/>
      <c r="AF15" s="29"/>
      <c r="AG15" s="29"/>
      <c r="AH15" s="47"/>
    </row>
    <row r="16" spans="1:82" ht="75" customHeight="1">
      <c r="B16" s="9">
        <v>47</v>
      </c>
      <c r="C16" s="52">
        <v>1133</v>
      </c>
      <c r="D16" s="53" t="s">
        <v>72</v>
      </c>
      <c r="E16" s="25"/>
      <c r="F16" s="26">
        <v>89</v>
      </c>
      <c r="G16" s="27" t="s">
        <v>90</v>
      </c>
      <c r="H16" s="26">
        <f>Sheet1!N16</f>
        <v>99</v>
      </c>
      <c r="I16" s="27" t="str">
        <f>Sheet1!O16</f>
        <v>ممتاز</v>
      </c>
      <c r="J16" s="26">
        <f>Sheet1!T16</f>
        <v>174</v>
      </c>
      <c r="K16" s="27" t="str">
        <f>Sheet1!U16</f>
        <v>ممتاز</v>
      </c>
      <c r="L16" s="26">
        <f>Sheet1!Y16</f>
        <v>58</v>
      </c>
      <c r="M16" s="27" t="str">
        <f>Sheet1!Z16</f>
        <v>مقبول</v>
      </c>
      <c r="N16" s="26">
        <f>Sheet1!AD16</f>
        <v>72</v>
      </c>
      <c r="O16" s="27" t="str">
        <f>Sheet1!AE16</f>
        <v>(جيد)</v>
      </c>
      <c r="P16" s="26">
        <f>Sheet1!AI16</f>
        <v>73</v>
      </c>
      <c r="Q16" s="27" t="str">
        <f>Sheet1!AJ16</f>
        <v>(جيد)</v>
      </c>
      <c r="R16" s="26">
        <f>Sheet1!AN16</f>
        <v>84</v>
      </c>
      <c r="S16" s="27" t="str">
        <f>Sheet1!AO16</f>
        <v>جيد جـدا</v>
      </c>
      <c r="T16" s="26">
        <f>Sheet1!AS16</f>
        <v>45</v>
      </c>
      <c r="U16" s="27" t="str">
        <f>Sheet1!AT16</f>
        <v>ممتاز</v>
      </c>
      <c r="V16" s="26">
        <f>Sheet1!AX16</f>
        <v>45</v>
      </c>
      <c r="W16" s="27" t="str">
        <f>Sheet1!AY16</f>
        <v>ممتاز</v>
      </c>
      <c r="X16" s="26">
        <f>Sheet1!BB16</f>
        <v>90</v>
      </c>
      <c r="Y16" s="27" t="str">
        <f>Sheet1!BC16</f>
        <v>ممتاز</v>
      </c>
      <c r="Z16" s="26">
        <f t="shared" si="0"/>
        <v>829</v>
      </c>
      <c r="AA16" s="26">
        <v>571</v>
      </c>
      <c r="AB16" s="26">
        <f t="shared" si="1"/>
        <v>1400</v>
      </c>
      <c r="AC16" s="28">
        <f t="shared" si="2"/>
        <v>82.352941176470594</v>
      </c>
      <c r="AD16" s="27" t="str">
        <f t="shared" si="3"/>
        <v>جيد جـدا</v>
      </c>
      <c r="AE16" s="29"/>
      <c r="AF16" s="29"/>
      <c r="AG16" s="29"/>
      <c r="AH16" s="49" t="s">
        <v>123</v>
      </c>
    </row>
    <row r="17" spans="2:48" ht="75" customHeight="1">
      <c r="B17" s="9">
        <v>48</v>
      </c>
      <c r="C17" s="52">
        <v>1134</v>
      </c>
      <c r="D17" s="53" t="s">
        <v>73</v>
      </c>
      <c r="E17" s="25"/>
      <c r="F17" s="26">
        <f>Sheet1!I17</f>
        <v>61</v>
      </c>
      <c r="G17" s="27" t="str">
        <f>Sheet1!J17</f>
        <v>مقبول</v>
      </c>
      <c r="H17" s="26">
        <f>Sheet1!N17</f>
        <v>72</v>
      </c>
      <c r="I17" s="27" t="str">
        <f>Sheet1!O17</f>
        <v>(جيد)</v>
      </c>
      <c r="J17" s="40" t="str">
        <f>Sheet1!T17</f>
        <v>محرومة</v>
      </c>
      <c r="K17" s="41" t="str">
        <f>Sheet1!U17</f>
        <v>ضعيف جدا</v>
      </c>
      <c r="L17" s="26">
        <f>Sheet1!Y17</f>
        <v>47</v>
      </c>
      <c r="M17" s="27" t="str">
        <f>Sheet1!Z17</f>
        <v>ضعيف</v>
      </c>
      <c r="N17" s="26">
        <f>Sheet1!AD17</f>
        <v>68</v>
      </c>
      <c r="O17" s="27" t="str">
        <f>Sheet1!AE17</f>
        <v>(جيد)</v>
      </c>
      <c r="P17" s="26">
        <f>Sheet1!AI17</f>
        <v>54</v>
      </c>
      <c r="Q17" s="27" t="str">
        <f>Sheet1!AJ17</f>
        <v>مقبول</v>
      </c>
      <c r="R17" s="26">
        <f>Sheet1!AN17</f>
        <v>43</v>
      </c>
      <c r="S17" s="41" t="str">
        <f>Sheet1!AO17</f>
        <v>ضعيف</v>
      </c>
      <c r="T17" s="40" t="str">
        <f>Sheet1!AS17</f>
        <v>محرومة</v>
      </c>
      <c r="U17" s="41" t="str">
        <f>Sheet1!AT17</f>
        <v>ضعيف جدا</v>
      </c>
      <c r="V17" s="40" t="str">
        <f>Sheet1!AX17</f>
        <v>محرومة</v>
      </c>
      <c r="W17" s="41" t="str">
        <f>Sheet1!AY17</f>
        <v>ضعيف جدا</v>
      </c>
      <c r="X17" s="40" t="str">
        <f>Sheet1!BB17</f>
        <v>محرومة</v>
      </c>
      <c r="Y17" s="41" t="str">
        <f>Sheet1!BC17</f>
        <v>ضعيف جدا</v>
      </c>
      <c r="Z17" s="26" t="s">
        <v>100</v>
      </c>
      <c r="AA17" s="26" t="s">
        <v>100</v>
      </c>
      <c r="AB17" s="26" t="s">
        <v>100</v>
      </c>
      <c r="AC17" s="26" t="s">
        <v>100</v>
      </c>
      <c r="AD17" s="26" t="s">
        <v>100</v>
      </c>
      <c r="AE17" s="29"/>
      <c r="AF17" s="29"/>
      <c r="AG17" s="29"/>
      <c r="AH17" s="47"/>
    </row>
    <row r="18" spans="2:48" ht="75" customHeight="1">
      <c r="B18" s="9">
        <v>49</v>
      </c>
      <c r="C18" s="52">
        <v>1135</v>
      </c>
      <c r="D18" s="53" t="s">
        <v>74</v>
      </c>
      <c r="E18" s="25"/>
      <c r="F18" s="26">
        <f>Sheet1!I18</f>
        <v>83</v>
      </c>
      <c r="G18" s="27" t="str">
        <f>Sheet1!J18</f>
        <v>جيد جـدا</v>
      </c>
      <c r="H18" s="26">
        <f>Sheet1!N18</f>
        <v>94</v>
      </c>
      <c r="I18" s="27" t="str">
        <f>Sheet1!O18</f>
        <v>ممتاز</v>
      </c>
      <c r="J18" s="26">
        <f>Sheet1!T18</f>
        <v>174</v>
      </c>
      <c r="K18" s="27" t="str">
        <f>Sheet1!U18</f>
        <v>ممتاز</v>
      </c>
      <c r="L18" s="26">
        <f>Sheet1!Y18</f>
        <v>73</v>
      </c>
      <c r="M18" s="27" t="str">
        <f>Sheet1!Z18</f>
        <v>(جيد)</v>
      </c>
      <c r="N18" s="26">
        <f>Sheet1!AD18</f>
        <v>95</v>
      </c>
      <c r="O18" s="27" t="str">
        <f>Sheet1!AE18</f>
        <v>ممتاز</v>
      </c>
      <c r="P18" s="26">
        <f>Sheet1!AI18</f>
        <v>74</v>
      </c>
      <c r="Q18" s="27" t="str">
        <f>Sheet1!AJ18</f>
        <v>(جيد)</v>
      </c>
      <c r="R18" s="26">
        <f>Sheet1!AN18</f>
        <v>81</v>
      </c>
      <c r="S18" s="27" t="str">
        <f>Sheet1!AO18</f>
        <v>جيد جـدا</v>
      </c>
      <c r="T18" s="26">
        <f>Sheet1!AS18</f>
        <v>44</v>
      </c>
      <c r="U18" s="27" t="str">
        <f>Sheet1!AT18</f>
        <v>ممتاز</v>
      </c>
      <c r="V18" s="26">
        <f>Sheet1!AX18</f>
        <v>45</v>
      </c>
      <c r="W18" s="27" t="str">
        <f>Sheet1!AY18</f>
        <v>ممتاز</v>
      </c>
      <c r="X18" s="26">
        <f>Sheet1!BB18</f>
        <v>83</v>
      </c>
      <c r="Y18" s="27" t="str">
        <f>Sheet1!BC18</f>
        <v>جيد جـدا</v>
      </c>
      <c r="Z18" s="26">
        <f t="shared" ref="Z18:Z30" si="4">SUM(F18,H18,J18,L18,N18,P18,R18,T18,V18,X18)</f>
        <v>846</v>
      </c>
      <c r="AA18" s="26">
        <v>595</v>
      </c>
      <c r="AB18" s="26">
        <f t="shared" si="1"/>
        <v>1441</v>
      </c>
      <c r="AC18" s="28">
        <f t="shared" si="2"/>
        <v>84.764705882352942</v>
      </c>
      <c r="AD18" s="27" t="str">
        <f t="shared" si="3"/>
        <v>جيد جـدا</v>
      </c>
      <c r="AE18" s="29"/>
      <c r="AF18" s="29"/>
      <c r="AG18" s="29"/>
      <c r="AH18" s="47"/>
    </row>
    <row r="19" spans="2:48" ht="75" customHeight="1">
      <c r="B19" s="9">
        <v>50</v>
      </c>
      <c r="C19" s="52">
        <v>1136</v>
      </c>
      <c r="D19" s="53" t="s">
        <v>75</v>
      </c>
      <c r="E19" s="25"/>
      <c r="F19" s="26">
        <f>Sheet1!I19</f>
        <v>88</v>
      </c>
      <c r="G19" s="27" t="str">
        <f>Sheet1!J19</f>
        <v>ممتاز</v>
      </c>
      <c r="H19" s="26">
        <f>Sheet1!N19</f>
        <v>96</v>
      </c>
      <c r="I19" s="27" t="str">
        <f>Sheet1!O19</f>
        <v>ممتاز</v>
      </c>
      <c r="J19" s="26">
        <f>Sheet1!T19</f>
        <v>193</v>
      </c>
      <c r="K19" s="27" t="str">
        <f>Sheet1!U19</f>
        <v>ممتاز</v>
      </c>
      <c r="L19" s="26">
        <f>Sheet1!Y19</f>
        <v>73</v>
      </c>
      <c r="M19" s="27" t="str">
        <f>Sheet1!Z19</f>
        <v>(جيد)</v>
      </c>
      <c r="N19" s="26">
        <f>Sheet1!AD19</f>
        <v>96</v>
      </c>
      <c r="O19" s="27" t="str">
        <f>Sheet1!AE19</f>
        <v>ممتاز</v>
      </c>
      <c r="P19" s="26">
        <f>Sheet1!AI19</f>
        <v>71</v>
      </c>
      <c r="Q19" s="27" t="str">
        <f>Sheet1!AJ19</f>
        <v>(جيد)</v>
      </c>
      <c r="R19" s="26">
        <f>Sheet1!AN19</f>
        <v>86</v>
      </c>
      <c r="S19" s="27" t="str">
        <f>Sheet1!AO19</f>
        <v>ممتاز</v>
      </c>
      <c r="T19" s="26">
        <f>Sheet1!AS19</f>
        <v>45</v>
      </c>
      <c r="U19" s="27" t="str">
        <f>Sheet1!AT19</f>
        <v>ممتاز</v>
      </c>
      <c r="V19" s="26">
        <f>Sheet1!AX19</f>
        <v>47</v>
      </c>
      <c r="W19" s="27" t="str">
        <f>Sheet1!AY19</f>
        <v>ممتاز</v>
      </c>
      <c r="X19" s="26">
        <f>Sheet1!BB19</f>
        <v>97</v>
      </c>
      <c r="Y19" s="27" t="str">
        <f>Sheet1!BC19</f>
        <v>ممتاز</v>
      </c>
      <c r="Z19" s="26">
        <f t="shared" si="4"/>
        <v>892</v>
      </c>
      <c r="AA19" s="26">
        <v>609</v>
      </c>
      <c r="AB19" s="26">
        <f t="shared" si="1"/>
        <v>1501</v>
      </c>
      <c r="AC19" s="28">
        <f t="shared" si="2"/>
        <v>88.294117647058826</v>
      </c>
      <c r="AD19" s="27" t="str">
        <f t="shared" si="3"/>
        <v>ممتاز</v>
      </c>
      <c r="AE19" s="29"/>
      <c r="AF19" s="29"/>
      <c r="AG19" s="29"/>
      <c r="AH19" s="47"/>
    </row>
    <row r="20" spans="2:48" ht="75" customHeight="1">
      <c r="B20" s="9">
        <v>51</v>
      </c>
      <c r="C20" s="52">
        <v>1137</v>
      </c>
      <c r="D20" s="53" t="s">
        <v>76</v>
      </c>
      <c r="E20" s="25"/>
      <c r="F20" s="26">
        <f>Sheet1!I20</f>
        <v>86</v>
      </c>
      <c r="G20" s="27" t="str">
        <f>Sheet1!J20</f>
        <v>ممتاز</v>
      </c>
      <c r="H20" s="26">
        <f>Sheet1!N20</f>
        <v>98</v>
      </c>
      <c r="I20" s="27" t="str">
        <f>Sheet1!O20</f>
        <v>ممتاز</v>
      </c>
      <c r="J20" s="26">
        <f>Sheet1!T20</f>
        <v>124</v>
      </c>
      <c r="K20" s="27" t="str">
        <f>Sheet1!U20</f>
        <v>مقبول</v>
      </c>
      <c r="L20" s="26">
        <f>Sheet1!Y20</f>
        <v>50</v>
      </c>
      <c r="M20" s="27" t="str">
        <f>Sheet1!Z20</f>
        <v>مقبول</v>
      </c>
      <c r="N20" s="26">
        <f>Sheet1!AD20</f>
        <v>95</v>
      </c>
      <c r="O20" s="27" t="str">
        <f>Sheet1!AE20</f>
        <v>ممتاز</v>
      </c>
      <c r="P20" s="26">
        <f>Sheet1!AI20</f>
        <v>60</v>
      </c>
      <c r="Q20" s="27" t="str">
        <f>Sheet1!AJ20</f>
        <v>مقبول</v>
      </c>
      <c r="R20" s="26">
        <f>Sheet1!AN20</f>
        <v>72</v>
      </c>
      <c r="S20" s="27" t="str">
        <f>Sheet1!AO20</f>
        <v>(جيد)</v>
      </c>
      <c r="T20" s="26">
        <f>Sheet1!AS20</f>
        <v>27</v>
      </c>
      <c r="U20" s="27" t="str">
        <f>Sheet1!AT20</f>
        <v>مقبول</v>
      </c>
      <c r="V20" s="26">
        <f>Sheet1!AX20</f>
        <v>29</v>
      </c>
      <c r="W20" s="27" t="str">
        <f>Sheet1!AY20</f>
        <v>مقبول</v>
      </c>
      <c r="X20" s="26">
        <f>Sheet1!BB20</f>
        <v>60</v>
      </c>
      <c r="Y20" s="27" t="str">
        <f>Sheet1!BC20</f>
        <v>مقبول</v>
      </c>
      <c r="Z20" s="26">
        <f t="shared" si="4"/>
        <v>701</v>
      </c>
      <c r="AA20" s="26">
        <v>527</v>
      </c>
      <c r="AB20" s="26">
        <f t="shared" si="1"/>
        <v>1228</v>
      </c>
      <c r="AC20" s="28">
        <f t="shared" si="2"/>
        <v>72.235294117647058</v>
      </c>
      <c r="AD20" s="27" t="str">
        <f t="shared" si="3"/>
        <v>(جيد)</v>
      </c>
      <c r="AE20" s="29"/>
      <c r="AF20" s="29"/>
      <c r="AG20" s="29"/>
      <c r="AH20" s="47" t="s">
        <v>124</v>
      </c>
    </row>
    <row r="21" spans="2:48" ht="75" customHeight="1">
      <c r="B21" s="9">
        <v>52</v>
      </c>
      <c r="C21" s="52">
        <v>1138</v>
      </c>
      <c r="D21" s="53" t="s">
        <v>77</v>
      </c>
      <c r="E21" s="25"/>
      <c r="F21" s="26">
        <v>51</v>
      </c>
      <c r="G21" s="27" t="str">
        <f>Sheet1!J21</f>
        <v>مقبول</v>
      </c>
      <c r="H21" s="26">
        <f>Sheet1!N21</f>
        <v>78</v>
      </c>
      <c r="I21" s="27" t="str">
        <f>Sheet1!O21</f>
        <v>جيد جـدا</v>
      </c>
      <c r="J21" s="26">
        <f>Sheet1!T21</f>
        <v>186</v>
      </c>
      <c r="K21" s="27" t="str">
        <f>Sheet1!U21</f>
        <v>ممتاز</v>
      </c>
      <c r="L21" s="26">
        <f>Sheet1!Y21</f>
        <v>50</v>
      </c>
      <c r="M21" s="27" t="str">
        <f>Sheet1!Z21</f>
        <v>مقبول</v>
      </c>
      <c r="N21" s="26">
        <f>Sheet1!AD21</f>
        <v>51</v>
      </c>
      <c r="O21" s="27" t="str">
        <f>Sheet1!AE21</f>
        <v>مقبول</v>
      </c>
      <c r="P21" s="26">
        <f>Sheet1!AI21</f>
        <v>50</v>
      </c>
      <c r="Q21" s="27" t="str">
        <f>Sheet1!AJ21</f>
        <v>مقبول</v>
      </c>
      <c r="R21" s="26">
        <f>Sheet1!AN21</f>
        <v>50</v>
      </c>
      <c r="S21" s="27" t="str">
        <f>Sheet1!AO21</f>
        <v>مقبول</v>
      </c>
      <c r="T21" s="26">
        <f>Sheet1!AS21</f>
        <v>45</v>
      </c>
      <c r="U21" s="27" t="str">
        <f>Sheet1!AT21</f>
        <v>ممتاز</v>
      </c>
      <c r="V21" s="26">
        <f>Sheet1!AX21</f>
        <v>43</v>
      </c>
      <c r="W21" s="27" t="str">
        <f>Sheet1!AY21</f>
        <v>ممتاز</v>
      </c>
      <c r="X21" s="26">
        <f>Sheet1!BB21</f>
        <v>89</v>
      </c>
      <c r="Y21" s="27" t="str">
        <f>Sheet1!BC21</f>
        <v>ممتاز</v>
      </c>
      <c r="Z21" s="26">
        <v>693</v>
      </c>
      <c r="AA21" s="26">
        <v>484</v>
      </c>
      <c r="AB21" s="26">
        <f t="shared" si="1"/>
        <v>1177</v>
      </c>
      <c r="AC21" s="28">
        <f t="shared" si="2"/>
        <v>69.235294117647058</v>
      </c>
      <c r="AD21" s="27" t="str">
        <f t="shared" si="3"/>
        <v>(جيد)</v>
      </c>
      <c r="AE21" s="29"/>
      <c r="AF21" s="29"/>
      <c r="AG21" s="29"/>
      <c r="AH21" s="47" t="s">
        <v>125</v>
      </c>
    </row>
    <row r="22" spans="2:48" ht="75" customHeight="1">
      <c r="B22" s="9">
        <v>53</v>
      </c>
      <c r="C22" s="52">
        <v>1139</v>
      </c>
      <c r="D22" s="53" t="s">
        <v>78</v>
      </c>
      <c r="E22" s="25"/>
      <c r="F22" s="26">
        <f>Sheet1!I22</f>
        <v>93</v>
      </c>
      <c r="G22" s="27" t="str">
        <f>Sheet1!J22</f>
        <v>ممتاز</v>
      </c>
      <c r="H22" s="26">
        <f>Sheet1!N22</f>
        <v>96</v>
      </c>
      <c r="I22" s="27" t="str">
        <f>Sheet1!O22</f>
        <v>ممتاز</v>
      </c>
      <c r="J22" s="26">
        <f>Sheet1!T22</f>
        <v>167</v>
      </c>
      <c r="K22" s="27" t="str">
        <f>Sheet1!U22</f>
        <v>جيد جـدا</v>
      </c>
      <c r="L22" s="26">
        <f>Sheet1!Y22</f>
        <v>69</v>
      </c>
      <c r="M22" s="27" t="str">
        <f>Sheet1!Z22</f>
        <v>(جيد)</v>
      </c>
      <c r="N22" s="26">
        <f>Sheet1!AD22</f>
        <v>84</v>
      </c>
      <c r="O22" s="27" t="str">
        <f>Sheet1!AE22</f>
        <v>جيد جـدا</v>
      </c>
      <c r="P22" s="26">
        <f>Sheet1!AI22</f>
        <v>69</v>
      </c>
      <c r="Q22" s="27" t="str">
        <f>Sheet1!AJ22</f>
        <v>(جيد)</v>
      </c>
      <c r="R22" s="26">
        <f>Sheet1!AN22</f>
        <v>81</v>
      </c>
      <c r="S22" s="27" t="str">
        <f>Sheet1!AO22</f>
        <v>جيد جـدا</v>
      </c>
      <c r="T22" s="26">
        <f>Sheet1!AS22</f>
        <v>35</v>
      </c>
      <c r="U22" s="27" t="str">
        <f>Sheet1!AT22</f>
        <v>(جيد)</v>
      </c>
      <c r="V22" s="26">
        <f>Sheet1!AX22</f>
        <v>38</v>
      </c>
      <c r="W22" s="27" t="str">
        <f>Sheet1!AY22</f>
        <v>جيد جـدا</v>
      </c>
      <c r="X22" s="26">
        <f>Sheet1!BB22</f>
        <v>92</v>
      </c>
      <c r="Y22" s="27" t="str">
        <f>Sheet1!BC22</f>
        <v>ممتاز</v>
      </c>
      <c r="Z22" s="26">
        <f t="shared" si="4"/>
        <v>824</v>
      </c>
      <c r="AA22" s="26">
        <v>519</v>
      </c>
      <c r="AB22" s="26">
        <f t="shared" si="1"/>
        <v>1343</v>
      </c>
      <c r="AC22" s="28">
        <f t="shared" si="2"/>
        <v>79</v>
      </c>
      <c r="AD22" s="27" t="str">
        <f t="shared" si="3"/>
        <v>جيد جـدا</v>
      </c>
      <c r="AE22" s="29"/>
      <c r="AF22" s="29"/>
      <c r="AG22" s="29"/>
      <c r="AH22" s="47"/>
    </row>
    <row r="23" spans="2:48" ht="75" customHeight="1">
      <c r="B23" s="9">
        <v>54</v>
      </c>
      <c r="C23" s="52">
        <v>1140</v>
      </c>
      <c r="D23" s="53" t="s">
        <v>79</v>
      </c>
      <c r="E23" s="25"/>
      <c r="F23" s="26">
        <f>Sheet1!I23</f>
        <v>80</v>
      </c>
      <c r="G23" s="27" t="str">
        <f>Sheet1!J23</f>
        <v>جيد جـدا</v>
      </c>
      <c r="H23" s="26">
        <f>Sheet1!N23</f>
        <v>76</v>
      </c>
      <c r="I23" s="27" t="str">
        <f>Sheet1!O23</f>
        <v>جيد جـدا</v>
      </c>
      <c r="J23" s="26">
        <f>Sheet1!T23</f>
        <v>148</v>
      </c>
      <c r="K23" s="27" t="str">
        <f>Sheet1!U23</f>
        <v>(جيد)</v>
      </c>
      <c r="L23" s="26">
        <f>Sheet1!Y23</f>
        <v>50</v>
      </c>
      <c r="M23" s="27" t="str">
        <f>Sheet1!Z23</f>
        <v>مقبول</v>
      </c>
      <c r="N23" s="26">
        <f>Sheet1!AD23</f>
        <v>54</v>
      </c>
      <c r="O23" s="27" t="str">
        <f>Sheet1!AE23</f>
        <v>مقبول</v>
      </c>
      <c r="P23" s="26">
        <f>Sheet1!AI23</f>
        <v>53</v>
      </c>
      <c r="Q23" s="27" t="str">
        <f>Sheet1!AJ23</f>
        <v>مقبول</v>
      </c>
      <c r="R23" s="26">
        <f>Sheet1!AN23</f>
        <v>80</v>
      </c>
      <c r="S23" s="27" t="str">
        <f>Sheet1!AO23</f>
        <v>جيد جـدا</v>
      </c>
      <c r="T23" s="26">
        <f>Sheet1!AS23</f>
        <v>27</v>
      </c>
      <c r="U23" s="27" t="str">
        <f>Sheet1!AT23</f>
        <v>مقبول</v>
      </c>
      <c r="V23" s="26">
        <f>Sheet1!AX23</f>
        <v>33</v>
      </c>
      <c r="W23" s="27" t="str">
        <f>Sheet1!AY23</f>
        <v>(جيد)</v>
      </c>
      <c r="X23" s="26">
        <f>Sheet1!BB23</f>
        <v>65</v>
      </c>
      <c r="Y23" s="27" t="str">
        <f>Sheet1!BC23</f>
        <v>(جيد)</v>
      </c>
      <c r="Z23" s="26">
        <f t="shared" si="4"/>
        <v>666</v>
      </c>
      <c r="AA23" s="26">
        <v>539</v>
      </c>
      <c r="AB23" s="26">
        <f t="shared" si="1"/>
        <v>1205</v>
      </c>
      <c r="AC23" s="28">
        <f t="shared" si="2"/>
        <v>70.882352941176464</v>
      </c>
      <c r="AD23" s="27" t="str">
        <f t="shared" si="3"/>
        <v>(جيد)</v>
      </c>
      <c r="AE23" s="29"/>
      <c r="AF23" s="29"/>
      <c r="AG23" s="29"/>
      <c r="AH23" s="47" t="s">
        <v>125</v>
      </c>
    </row>
    <row r="24" spans="2:48" ht="75" customHeight="1">
      <c r="B24" s="9">
        <v>55</v>
      </c>
      <c r="C24" s="52">
        <v>1141</v>
      </c>
      <c r="D24" s="53" t="s">
        <v>80</v>
      </c>
      <c r="E24" s="25"/>
      <c r="F24" s="26">
        <f>Sheet1!I24</f>
        <v>80</v>
      </c>
      <c r="G24" s="27" t="str">
        <f>Sheet1!J24</f>
        <v>جيد جـدا</v>
      </c>
      <c r="H24" s="26">
        <f>Sheet1!N24</f>
        <v>84</v>
      </c>
      <c r="I24" s="27" t="str">
        <f>Sheet1!O24</f>
        <v>جيد جـدا</v>
      </c>
      <c r="J24" s="26">
        <f>Sheet1!T24</f>
        <v>153</v>
      </c>
      <c r="K24" s="27" t="str">
        <f>Sheet1!U24</f>
        <v>جيد جـدا</v>
      </c>
      <c r="L24" s="26">
        <f>Sheet1!Y24</f>
        <v>72</v>
      </c>
      <c r="M24" s="27" t="str">
        <f>Sheet1!Z24</f>
        <v>(جيد)</v>
      </c>
      <c r="N24" s="26">
        <f>Sheet1!AD24</f>
        <v>72</v>
      </c>
      <c r="O24" s="27" t="str">
        <f>Sheet1!AE24</f>
        <v>(جيد)</v>
      </c>
      <c r="P24" s="26">
        <f>Sheet1!AI24</f>
        <v>64</v>
      </c>
      <c r="Q24" s="27" t="str">
        <f>Sheet1!AJ24</f>
        <v>مقبول</v>
      </c>
      <c r="R24" s="26">
        <f>Sheet1!AN24</f>
        <v>75</v>
      </c>
      <c r="S24" s="27" t="str">
        <f>Sheet1!AO24</f>
        <v>جيد جـدا</v>
      </c>
      <c r="T24" s="26">
        <f>Sheet1!AS24</f>
        <v>31</v>
      </c>
      <c r="U24" s="27" t="str">
        <f>Sheet1!AT24</f>
        <v>مقبول</v>
      </c>
      <c r="V24" s="26">
        <f>Sheet1!AX24</f>
        <v>27</v>
      </c>
      <c r="W24" s="27" t="str">
        <f>Sheet1!AY24</f>
        <v>مقبول</v>
      </c>
      <c r="X24" s="26">
        <f>Sheet1!BB24</f>
        <v>62</v>
      </c>
      <c r="Y24" s="27" t="str">
        <f>Sheet1!BC24</f>
        <v>مقبول</v>
      </c>
      <c r="Z24" s="26">
        <f t="shared" si="4"/>
        <v>720</v>
      </c>
      <c r="AA24" s="26">
        <v>503</v>
      </c>
      <c r="AB24" s="26">
        <f t="shared" si="1"/>
        <v>1223</v>
      </c>
      <c r="AC24" s="28">
        <f t="shared" si="2"/>
        <v>71.941176470588232</v>
      </c>
      <c r="AD24" s="27" t="str">
        <f t="shared" si="3"/>
        <v>(جيد)</v>
      </c>
      <c r="AE24" s="29"/>
      <c r="AF24" s="29"/>
      <c r="AG24" s="29"/>
      <c r="AH24" s="47"/>
    </row>
    <row r="25" spans="2:48" ht="75" customHeight="1">
      <c r="B25" s="9">
        <v>56</v>
      </c>
      <c r="C25" s="52">
        <v>1142</v>
      </c>
      <c r="D25" s="53" t="s">
        <v>81</v>
      </c>
      <c r="E25" s="25"/>
      <c r="F25" s="26">
        <f>Sheet1!I25</f>
        <v>97</v>
      </c>
      <c r="G25" s="27" t="str">
        <f>Sheet1!J25</f>
        <v>ممتاز</v>
      </c>
      <c r="H25" s="26">
        <f>Sheet1!N25</f>
        <v>84</v>
      </c>
      <c r="I25" s="27" t="str">
        <f>Sheet1!O25</f>
        <v>جيد جـدا</v>
      </c>
      <c r="J25" s="26">
        <f>Sheet1!T25</f>
        <v>182</v>
      </c>
      <c r="K25" s="27" t="str">
        <f>Sheet1!U25</f>
        <v>ممتاز</v>
      </c>
      <c r="L25" s="26">
        <f>Sheet1!Y25</f>
        <v>65</v>
      </c>
      <c r="M25" s="27" t="str">
        <f>Sheet1!Z25</f>
        <v>(جيد)</v>
      </c>
      <c r="N25" s="26">
        <f>Sheet1!AD25</f>
        <v>83</v>
      </c>
      <c r="O25" s="27" t="str">
        <f>Sheet1!AE25</f>
        <v>جيد جـدا</v>
      </c>
      <c r="P25" s="26">
        <f>Sheet1!AI25</f>
        <v>65</v>
      </c>
      <c r="Q25" s="27" t="str">
        <f>Sheet1!AJ25</f>
        <v>(جيد)</v>
      </c>
      <c r="R25" s="26">
        <f>Sheet1!AN25</f>
        <v>68</v>
      </c>
      <c r="S25" s="27" t="str">
        <f>Sheet1!AO25</f>
        <v>(جيد)</v>
      </c>
      <c r="T25" s="26">
        <f>Sheet1!AS25</f>
        <v>45</v>
      </c>
      <c r="U25" s="27" t="str">
        <f>Sheet1!AT25</f>
        <v>ممتاز</v>
      </c>
      <c r="V25" s="26">
        <f>Sheet1!AX25</f>
        <v>48</v>
      </c>
      <c r="W25" s="27" t="str">
        <f>Sheet1!AY25</f>
        <v>ممتاز</v>
      </c>
      <c r="X25" s="26">
        <f>Sheet1!BB25</f>
        <v>90</v>
      </c>
      <c r="Y25" s="27" t="str">
        <f>Sheet1!BC25</f>
        <v>ممتاز</v>
      </c>
      <c r="Z25" s="26">
        <f t="shared" si="4"/>
        <v>827</v>
      </c>
      <c r="AA25" s="26">
        <v>527</v>
      </c>
      <c r="AB25" s="26">
        <f t="shared" si="1"/>
        <v>1354</v>
      </c>
      <c r="AC25" s="28">
        <f t="shared" si="2"/>
        <v>79.647058823529406</v>
      </c>
      <c r="AD25" s="27" t="str">
        <f t="shared" si="3"/>
        <v>جيد جـدا</v>
      </c>
      <c r="AE25" s="29"/>
      <c r="AF25" s="29"/>
      <c r="AG25" s="29"/>
      <c r="AH25" s="47" t="s">
        <v>120</v>
      </c>
    </row>
    <row r="26" spans="2:48" ht="75" customHeight="1">
      <c r="B26" s="10">
        <v>57</v>
      </c>
      <c r="C26" s="52">
        <v>1143</v>
      </c>
      <c r="D26" s="53" t="s">
        <v>82</v>
      </c>
      <c r="E26" s="30"/>
      <c r="F26" s="26">
        <f>Sheet1!I26</f>
        <v>100</v>
      </c>
      <c r="G26" s="27" t="str">
        <f>Sheet1!J26</f>
        <v>ممتاز</v>
      </c>
      <c r="H26" s="26">
        <f>Sheet1!N26</f>
        <v>100</v>
      </c>
      <c r="I26" s="27" t="str">
        <f>Sheet1!O26</f>
        <v>ممتاز</v>
      </c>
      <c r="J26" s="26">
        <f>Sheet1!T26</f>
        <v>177</v>
      </c>
      <c r="K26" s="27" t="str">
        <f>Sheet1!U26</f>
        <v>ممتاز</v>
      </c>
      <c r="L26" s="26">
        <f>Sheet1!Y26</f>
        <v>63</v>
      </c>
      <c r="M26" s="27" t="str">
        <f>Sheet1!Z26</f>
        <v>مقبول</v>
      </c>
      <c r="N26" s="26">
        <f>Sheet1!AD26</f>
        <v>98</v>
      </c>
      <c r="O26" s="27" t="str">
        <f>Sheet1!AE26</f>
        <v>ممتاز</v>
      </c>
      <c r="P26" s="26">
        <f>Sheet1!AI26</f>
        <v>69</v>
      </c>
      <c r="Q26" s="27" t="str">
        <f>Sheet1!AJ26</f>
        <v>(جيد)</v>
      </c>
      <c r="R26" s="26">
        <f>Sheet1!AN26</f>
        <v>81</v>
      </c>
      <c r="S26" s="27" t="str">
        <f>Sheet1!AO26</f>
        <v>جيد جـدا</v>
      </c>
      <c r="T26" s="26">
        <f>Sheet1!AS26</f>
        <v>44</v>
      </c>
      <c r="U26" s="27" t="str">
        <f>Sheet1!AT26</f>
        <v>ممتاز</v>
      </c>
      <c r="V26" s="26">
        <f>Sheet1!AX26</f>
        <v>45</v>
      </c>
      <c r="W26" s="27" t="str">
        <f>Sheet1!AY26</f>
        <v>ممتاز</v>
      </c>
      <c r="X26" s="26">
        <f>Sheet1!BB26</f>
        <v>82</v>
      </c>
      <c r="Y26" s="27" t="str">
        <f>Sheet1!BC26</f>
        <v>جيد جـدا</v>
      </c>
      <c r="Z26" s="26">
        <f t="shared" si="4"/>
        <v>859</v>
      </c>
      <c r="AA26" s="26">
        <v>605</v>
      </c>
      <c r="AB26" s="26">
        <f t="shared" si="1"/>
        <v>1464</v>
      </c>
      <c r="AC26" s="28">
        <f t="shared" si="2"/>
        <v>86.117647058823536</v>
      </c>
      <c r="AD26" s="27" t="str">
        <f t="shared" si="3"/>
        <v>ممتاز</v>
      </c>
      <c r="AE26" s="29"/>
      <c r="AF26" s="29"/>
      <c r="AG26" s="29"/>
      <c r="AH26" s="48"/>
    </row>
    <row r="27" spans="2:48" ht="75" customHeight="1">
      <c r="B27" s="10">
        <v>58</v>
      </c>
      <c r="C27" s="52">
        <v>1144</v>
      </c>
      <c r="D27" s="53" t="s">
        <v>83</v>
      </c>
      <c r="E27" s="30"/>
      <c r="F27" s="26">
        <f>Sheet1!I27</f>
        <v>95</v>
      </c>
      <c r="G27" s="27" t="str">
        <f>Sheet1!J27</f>
        <v>ممتاز</v>
      </c>
      <c r="H27" s="26">
        <f>Sheet1!N27</f>
        <v>81</v>
      </c>
      <c r="I27" s="27" t="str">
        <f>Sheet1!O27</f>
        <v>جيد جـدا</v>
      </c>
      <c r="J27" s="26">
        <f>Sheet1!T27</f>
        <v>168</v>
      </c>
      <c r="K27" s="27" t="str">
        <f>Sheet1!U27</f>
        <v>جيد جـدا</v>
      </c>
      <c r="L27" s="26">
        <f>Sheet1!Y27</f>
        <v>59</v>
      </c>
      <c r="M27" s="27" t="str">
        <f>Sheet1!Z27</f>
        <v>مقبول</v>
      </c>
      <c r="N27" s="26">
        <f>Sheet1!AD27</f>
        <v>76</v>
      </c>
      <c r="O27" s="27" t="str">
        <f>Sheet1!AE27</f>
        <v>جيد جـدا</v>
      </c>
      <c r="P27" s="26">
        <f>Sheet1!AI27</f>
        <v>50</v>
      </c>
      <c r="Q27" s="27" t="str">
        <f>Sheet1!AJ27</f>
        <v>مقبول</v>
      </c>
      <c r="R27" s="26">
        <f>Sheet1!AN27</f>
        <v>78</v>
      </c>
      <c r="S27" s="27" t="str">
        <f>Sheet1!AO27</f>
        <v>جيد جـدا</v>
      </c>
      <c r="T27" s="26">
        <f>Sheet1!AS27</f>
        <v>46</v>
      </c>
      <c r="U27" s="27" t="str">
        <f>Sheet1!AT27</f>
        <v>ممتاز</v>
      </c>
      <c r="V27" s="26">
        <f>Sheet1!AX27</f>
        <v>46</v>
      </c>
      <c r="W27" s="27" t="str">
        <f>Sheet1!AY27</f>
        <v>ممتاز</v>
      </c>
      <c r="X27" s="26">
        <f>Sheet1!BB27</f>
        <v>94</v>
      </c>
      <c r="Y27" s="27" t="str">
        <f>Sheet1!BC27</f>
        <v>ممتاز</v>
      </c>
      <c r="Z27" s="26">
        <f t="shared" si="4"/>
        <v>793</v>
      </c>
      <c r="AA27" s="26">
        <v>592</v>
      </c>
      <c r="AB27" s="26">
        <f t="shared" si="1"/>
        <v>1385</v>
      </c>
      <c r="AC27" s="28">
        <f t="shared" si="2"/>
        <v>81.470588235294116</v>
      </c>
      <c r="AD27" s="27" t="str">
        <f t="shared" si="3"/>
        <v>جيد جـدا</v>
      </c>
      <c r="AE27" s="29"/>
      <c r="AF27" s="29"/>
      <c r="AG27" s="29"/>
      <c r="AH27" s="48"/>
    </row>
    <row r="28" spans="2:48" ht="75" customHeight="1">
      <c r="B28" s="10">
        <v>59</v>
      </c>
      <c r="C28" s="52">
        <v>1145</v>
      </c>
      <c r="D28" s="53" t="s">
        <v>84</v>
      </c>
      <c r="E28" s="30"/>
      <c r="F28" s="26">
        <f>Sheet1!I28</f>
        <v>94</v>
      </c>
      <c r="G28" s="27" t="str">
        <f>Sheet1!J28</f>
        <v>ممتاز</v>
      </c>
      <c r="H28" s="26">
        <f>Sheet1!N28</f>
        <v>93</v>
      </c>
      <c r="I28" s="27" t="str">
        <f>Sheet1!O28</f>
        <v>ممتاز</v>
      </c>
      <c r="J28" s="26">
        <f>Sheet1!T28</f>
        <v>157</v>
      </c>
      <c r="K28" s="27" t="str">
        <f>Sheet1!U28</f>
        <v>جيد جـدا</v>
      </c>
      <c r="L28" s="26">
        <f>Sheet1!Y28</f>
        <v>54</v>
      </c>
      <c r="M28" s="27" t="str">
        <f>Sheet1!Z28</f>
        <v>مقبول</v>
      </c>
      <c r="N28" s="26">
        <f>Sheet1!AD28</f>
        <v>65</v>
      </c>
      <c r="O28" s="27" t="str">
        <f>Sheet1!AE28</f>
        <v>(جيد)</v>
      </c>
      <c r="P28" s="26">
        <f>Sheet1!AI28</f>
        <v>58</v>
      </c>
      <c r="Q28" s="27" t="str">
        <f>Sheet1!AJ28</f>
        <v>مقبول</v>
      </c>
      <c r="R28" s="26">
        <f>Sheet1!AN28</f>
        <v>69</v>
      </c>
      <c r="S28" s="27" t="str">
        <f>Sheet1!AO28</f>
        <v>(جيد)</v>
      </c>
      <c r="T28" s="26">
        <f>Sheet1!AS28</f>
        <v>42</v>
      </c>
      <c r="U28" s="27" t="str">
        <f>Sheet1!AT28</f>
        <v>جيد جـدا</v>
      </c>
      <c r="V28" s="26">
        <f>Sheet1!AX28</f>
        <v>42</v>
      </c>
      <c r="W28" s="27" t="str">
        <f>Sheet1!AY28</f>
        <v>جيد جـدا</v>
      </c>
      <c r="X28" s="26">
        <f>Sheet1!BB28</f>
        <v>83</v>
      </c>
      <c r="Y28" s="27" t="str">
        <f>Sheet1!BC28</f>
        <v>جيد جـدا</v>
      </c>
      <c r="Z28" s="26">
        <f t="shared" si="4"/>
        <v>757</v>
      </c>
      <c r="AA28" s="26">
        <v>542</v>
      </c>
      <c r="AB28" s="26">
        <f t="shared" si="1"/>
        <v>1299</v>
      </c>
      <c r="AC28" s="28">
        <f t="shared" si="2"/>
        <v>76.411764705882348</v>
      </c>
      <c r="AD28" s="27" t="str">
        <f t="shared" si="3"/>
        <v>جيد جـدا</v>
      </c>
      <c r="AE28" s="29"/>
      <c r="AF28" s="29"/>
      <c r="AG28" s="29"/>
      <c r="AH28" s="48"/>
    </row>
    <row r="29" spans="2:48" ht="75" customHeight="1">
      <c r="B29" s="9">
        <v>60</v>
      </c>
      <c r="C29" s="54">
        <v>1146</v>
      </c>
      <c r="D29" s="55" t="s">
        <v>85</v>
      </c>
      <c r="E29" s="30"/>
      <c r="F29" s="42">
        <f>Sheet1!I29</f>
        <v>96</v>
      </c>
      <c r="G29" s="43" t="str">
        <f>Sheet1!J29</f>
        <v>ممتاز</v>
      </c>
      <c r="H29" s="42">
        <f>Sheet1!N29</f>
        <v>93</v>
      </c>
      <c r="I29" s="43" t="str">
        <f>Sheet1!O29</f>
        <v>ممتاز</v>
      </c>
      <c r="J29" s="42">
        <f>Sheet1!T29</f>
        <v>176</v>
      </c>
      <c r="K29" s="43" t="str">
        <f>Sheet1!U29</f>
        <v>ممتاز</v>
      </c>
      <c r="L29" s="42">
        <f>Sheet1!Y29</f>
        <v>50</v>
      </c>
      <c r="M29" s="43" t="str">
        <f>Sheet1!Z29</f>
        <v>مقبول</v>
      </c>
      <c r="N29" s="42">
        <f>Sheet1!AD29</f>
        <v>69</v>
      </c>
      <c r="O29" s="43" t="str">
        <f>Sheet1!AE29</f>
        <v>(جيد)</v>
      </c>
      <c r="P29" s="42">
        <f>Sheet1!AI29</f>
        <v>51</v>
      </c>
      <c r="Q29" s="43" t="str">
        <f>Sheet1!AJ29</f>
        <v>مقبول</v>
      </c>
      <c r="R29" s="42">
        <f>Sheet1!AN29</f>
        <v>68</v>
      </c>
      <c r="S29" s="43" t="str">
        <f>Sheet1!AO29</f>
        <v>(جيد)</v>
      </c>
      <c r="T29" s="42">
        <f>Sheet1!AS29</f>
        <v>48</v>
      </c>
      <c r="U29" s="43" t="str">
        <f>Sheet1!AT29</f>
        <v>ممتاز</v>
      </c>
      <c r="V29" s="42">
        <f>Sheet1!AX29</f>
        <v>48</v>
      </c>
      <c r="W29" s="43" t="str">
        <f>Sheet1!AY29</f>
        <v>ممتاز</v>
      </c>
      <c r="X29" s="42">
        <f>Sheet1!BB29</f>
        <v>93</v>
      </c>
      <c r="Y29" s="43" t="str">
        <f>Sheet1!BC29</f>
        <v>ممتاز</v>
      </c>
      <c r="Z29" s="42">
        <f t="shared" si="4"/>
        <v>792</v>
      </c>
      <c r="AA29" s="42">
        <v>562</v>
      </c>
      <c r="AB29" s="42">
        <f t="shared" si="1"/>
        <v>1354</v>
      </c>
      <c r="AC29" s="44">
        <f t="shared" si="2"/>
        <v>79.647058823529406</v>
      </c>
      <c r="AD29" s="43" t="str">
        <f t="shared" si="3"/>
        <v>جيد جـدا</v>
      </c>
      <c r="AE29" s="45"/>
      <c r="AF29" s="45"/>
      <c r="AG29" s="45"/>
      <c r="AH29" s="47"/>
    </row>
    <row r="30" spans="2:48" ht="75" customHeight="1" thickBot="1">
      <c r="B30" s="11">
        <v>61</v>
      </c>
      <c r="C30" s="56">
        <v>1147</v>
      </c>
      <c r="D30" s="57" t="s">
        <v>86</v>
      </c>
      <c r="E30" s="31"/>
      <c r="F30" s="32">
        <f>Sheet1!I30</f>
        <v>67</v>
      </c>
      <c r="G30" s="33" t="str">
        <f>Sheet1!J30</f>
        <v>(جيد)</v>
      </c>
      <c r="H30" s="32">
        <f>Sheet1!N30</f>
        <v>86</v>
      </c>
      <c r="I30" s="33" t="str">
        <f>Sheet1!O30</f>
        <v>ممتاز</v>
      </c>
      <c r="J30" s="32">
        <f>Sheet1!T30</f>
        <v>120</v>
      </c>
      <c r="K30" s="33" t="str">
        <f>Sheet1!U30</f>
        <v>مقبول</v>
      </c>
      <c r="L30" s="32">
        <f>Sheet1!Y30</f>
        <v>50</v>
      </c>
      <c r="M30" s="33" t="str">
        <f>Sheet1!Z30</f>
        <v>مقبول</v>
      </c>
      <c r="N30" s="32">
        <f>Sheet1!AD30</f>
        <v>54</v>
      </c>
      <c r="O30" s="33" t="str">
        <f>Sheet1!AE30</f>
        <v>مقبول</v>
      </c>
      <c r="P30" s="32">
        <f>Sheet1!AI30</f>
        <v>50</v>
      </c>
      <c r="Q30" s="33" t="str">
        <f>Sheet1!AJ30</f>
        <v>مقبول</v>
      </c>
      <c r="R30" s="32">
        <f>Sheet1!AN30</f>
        <v>66</v>
      </c>
      <c r="S30" s="33" t="str">
        <f>Sheet1!AO30</f>
        <v>(جيد)</v>
      </c>
      <c r="T30" s="32">
        <f>Sheet1!AS30</f>
        <v>39</v>
      </c>
      <c r="U30" s="33" t="str">
        <f>Sheet1!AT30</f>
        <v>جيد جـدا</v>
      </c>
      <c r="V30" s="32">
        <f>Sheet1!AX30</f>
        <v>36</v>
      </c>
      <c r="W30" s="33" t="str">
        <f>Sheet1!AY30</f>
        <v>(جيد)</v>
      </c>
      <c r="X30" s="32">
        <f>Sheet1!BB30</f>
        <v>69</v>
      </c>
      <c r="Y30" s="33" t="str">
        <f>Sheet1!BC30</f>
        <v>(جيد)</v>
      </c>
      <c r="Z30" s="32">
        <f t="shared" si="4"/>
        <v>637</v>
      </c>
      <c r="AA30" s="32">
        <v>426</v>
      </c>
      <c r="AB30" s="32">
        <f t="shared" si="1"/>
        <v>1063</v>
      </c>
      <c r="AC30" s="34">
        <f t="shared" si="2"/>
        <v>62.529411764705884</v>
      </c>
      <c r="AD30" s="33" t="str">
        <f t="shared" si="3"/>
        <v>مقبول</v>
      </c>
      <c r="AE30" s="35"/>
      <c r="AF30" s="35"/>
      <c r="AG30" s="35"/>
      <c r="AH30" s="49" t="s">
        <v>122</v>
      </c>
    </row>
    <row r="31" spans="2:48" ht="60" customHeight="1" thickTop="1">
      <c r="C31" s="63" t="s">
        <v>131</v>
      </c>
      <c r="D31" s="63"/>
      <c r="E31" s="36" t="s">
        <v>23</v>
      </c>
      <c r="F31" s="36"/>
      <c r="G31" s="36"/>
      <c r="H31" s="36" t="s">
        <v>132</v>
      </c>
      <c r="I31" s="36"/>
      <c r="J31" s="36"/>
      <c r="K31" s="36"/>
      <c r="L31" s="36" t="s">
        <v>104</v>
      </c>
      <c r="M31" s="36"/>
      <c r="O31" s="36"/>
      <c r="P31" s="36"/>
      <c r="Q31" s="36"/>
      <c r="R31" s="92" t="s">
        <v>105</v>
      </c>
      <c r="S31" s="92"/>
      <c r="T31" s="92"/>
      <c r="U31" s="92"/>
      <c r="V31" s="92"/>
      <c r="W31" s="92"/>
      <c r="X31" s="92"/>
      <c r="Y31" s="92"/>
      <c r="Z31" s="92"/>
      <c r="AA31" s="6"/>
      <c r="AB31" s="6"/>
      <c r="AC31" s="6"/>
      <c r="AD31" s="6"/>
      <c r="AE31" s="6"/>
      <c r="AF31" s="6" t="s">
        <v>14</v>
      </c>
      <c r="AH31" s="37"/>
      <c r="AI31" s="2"/>
      <c r="AJ31" s="2"/>
      <c r="AK31" s="2"/>
      <c r="AL31" s="2"/>
      <c r="AM31" s="2"/>
      <c r="AN31" s="2"/>
      <c r="AO31" s="2"/>
      <c r="AP31" s="2"/>
      <c r="AQ31" s="2"/>
      <c r="AR31" s="14"/>
      <c r="AS31" s="14"/>
      <c r="AT31" s="14"/>
      <c r="AU31" s="14"/>
      <c r="AV31" s="14"/>
    </row>
    <row r="32" spans="2:48" ht="60" customHeight="1">
      <c r="C32" s="60" t="s">
        <v>133</v>
      </c>
      <c r="D32" s="60"/>
      <c r="E32" s="36" t="s">
        <v>27</v>
      </c>
      <c r="F32" s="36"/>
      <c r="G32" s="36"/>
      <c r="H32" s="36" t="s">
        <v>134</v>
      </c>
      <c r="I32" s="36"/>
      <c r="J32" s="36"/>
      <c r="K32" s="36"/>
      <c r="L32" s="59" t="s">
        <v>106</v>
      </c>
      <c r="M32" s="59"/>
      <c r="N32" s="59"/>
      <c r="O32" s="59"/>
      <c r="P32" s="59"/>
      <c r="Q32" s="59"/>
      <c r="R32" s="36"/>
      <c r="S32" s="59" t="s">
        <v>107</v>
      </c>
      <c r="T32" s="59"/>
      <c r="U32" s="59"/>
      <c r="V32" s="59"/>
      <c r="W32" s="59"/>
      <c r="X32" s="59"/>
      <c r="Y32" s="59"/>
      <c r="Z32" s="38"/>
      <c r="AA32" s="38"/>
      <c r="AB32" s="38"/>
      <c r="AC32" s="38"/>
      <c r="AD32" s="38"/>
      <c r="AE32" s="6" t="s">
        <v>108</v>
      </c>
      <c r="AF32" s="38"/>
      <c r="AG32" s="38"/>
      <c r="AH32" s="39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3:48" ht="60" customHeight="1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79" t="s">
        <v>109</v>
      </c>
      <c r="Z33" s="79"/>
      <c r="AA33" s="79"/>
      <c r="AB33" s="79"/>
      <c r="AC33" s="79"/>
      <c r="AD33" s="79"/>
      <c r="AE33" s="79"/>
      <c r="AF33" s="79"/>
      <c r="AG33" s="79"/>
      <c r="AH33" s="79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3:48" ht="34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3:48" ht="34.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</sheetData>
  <mergeCells count="43">
    <mergeCell ref="Y33:AH33"/>
    <mergeCell ref="AH7:AH9"/>
    <mergeCell ref="W8:W9"/>
    <mergeCell ref="Y8:Y9"/>
    <mergeCell ref="Z7:Z9"/>
    <mergeCell ref="X7:Y7"/>
    <mergeCell ref="AA7:AA9"/>
    <mergeCell ref="AB7:AB9"/>
    <mergeCell ref="AC7:AC9"/>
    <mergeCell ref="AD7:AD9"/>
    <mergeCell ref="AE7:AF7"/>
    <mergeCell ref="AE8:AE9"/>
    <mergeCell ref="AF8:AF9"/>
    <mergeCell ref="AG7:AG9"/>
    <mergeCell ref="R31:Z31"/>
    <mergeCell ref="B2:D2"/>
    <mergeCell ref="B4:D4"/>
    <mergeCell ref="B5:CD5"/>
    <mergeCell ref="L6:BQ6"/>
    <mergeCell ref="B7:B9"/>
    <mergeCell ref="M8:M9"/>
    <mergeCell ref="C7:C9"/>
    <mergeCell ref="P7:Q7"/>
    <mergeCell ref="R7:S7"/>
    <mergeCell ref="D7:D9"/>
    <mergeCell ref="F7:G7"/>
    <mergeCell ref="H7:I7"/>
    <mergeCell ref="J7:K7"/>
    <mergeCell ref="K8:K9"/>
    <mergeCell ref="O8:O9"/>
    <mergeCell ref="Q8:Q9"/>
    <mergeCell ref="L32:Q32"/>
    <mergeCell ref="S32:Y32"/>
    <mergeCell ref="C32:D32"/>
    <mergeCell ref="V7:W7"/>
    <mergeCell ref="T7:U7"/>
    <mergeCell ref="C31:D31"/>
    <mergeCell ref="G8:G9"/>
    <mergeCell ref="I8:I9"/>
    <mergeCell ref="L7:M7"/>
    <mergeCell ref="N7:O7"/>
    <mergeCell ref="U8:U9"/>
    <mergeCell ref="S8:S9"/>
  </mergeCells>
  <phoneticPr fontId="9" type="noConversion"/>
  <printOptions horizontalCentered="1" verticalCentered="1"/>
  <pageMargins left="0" right="0.39370078740157483" top="0" bottom="0" header="0" footer="0"/>
  <pageSetup paperSize="9" scale="2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6"/>
  <sheetViews>
    <sheetView rightToLeft="1" topLeftCell="A46" zoomScale="50" zoomScaleNormal="50" workbookViewId="0">
      <selection activeCell="A3" sqref="A3:BW36"/>
    </sheetView>
  </sheetViews>
  <sheetFormatPr defaultRowHeight="14.25"/>
  <cols>
    <col min="1" max="1" width="8.75" customWidth="1"/>
    <col min="2" max="2" width="12.75" customWidth="1"/>
    <col min="3" max="3" width="55.75" customWidth="1"/>
    <col min="4" max="22" width="15.75" customWidth="1"/>
    <col min="23" max="23" width="16" customWidth="1"/>
    <col min="24" max="24" width="19.625" customWidth="1"/>
    <col min="25" max="25" width="14.25" customWidth="1"/>
    <col min="26" max="26" width="11.75" customWidth="1"/>
    <col min="27" max="27" width="14" customWidth="1"/>
    <col min="28" max="28" width="14.625" customWidth="1"/>
    <col min="29" max="29" width="13.125" customWidth="1"/>
    <col min="30" max="30" width="71" customWidth="1"/>
    <col min="31" max="31" width="53.375" customWidth="1"/>
  </cols>
  <sheetData>
    <row r="1" spans="1:75" ht="39.950000000000003" customHeight="1"/>
    <row r="2" spans="1:75" ht="51" customHeight="1">
      <c r="A2" s="58"/>
      <c r="B2" s="58"/>
      <c r="C2" s="58"/>
      <c r="D2" s="12"/>
    </row>
    <row r="3" spans="1:75" ht="43.5" customHeight="1">
      <c r="A3" s="193" t="s">
        <v>110</v>
      </c>
      <c r="B3" s="193"/>
      <c r="C3" s="194"/>
      <c r="D3" s="19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</row>
    <row r="4" spans="1:75" ht="39.950000000000003" customHeight="1">
      <c r="A4" s="196" t="s">
        <v>130</v>
      </c>
      <c r="B4" s="196"/>
      <c r="C4" s="197"/>
      <c r="D4" s="195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</row>
    <row r="5" spans="1:75" ht="39.950000000000003" customHeight="1">
      <c r="A5" s="198" t="s">
        <v>111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</row>
    <row r="6" spans="1:75" ht="39.950000000000003" customHeight="1">
      <c r="A6" s="199"/>
      <c r="B6" s="199"/>
      <c r="C6" s="199"/>
      <c r="D6" s="199"/>
      <c r="E6" s="199"/>
      <c r="F6" s="199"/>
      <c r="G6" s="199"/>
      <c r="H6" s="199"/>
      <c r="I6" s="199"/>
      <c r="J6" s="200" t="s">
        <v>112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</row>
    <row r="7" spans="1:75" ht="39.950000000000003" customHeight="1" thickBot="1">
      <c r="A7" s="99"/>
      <c r="B7" s="99"/>
      <c r="C7" s="99" t="s">
        <v>56</v>
      </c>
      <c r="D7" s="99"/>
      <c r="E7" s="99"/>
      <c r="F7" s="99"/>
      <c r="G7" s="99"/>
      <c r="H7" s="99"/>
      <c r="I7" s="99"/>
      <c r="J7" s="99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201"/>
      <c r="BW7" s="201"/>
    </row>
    <row r="8" spans="1:75" ht="39.950000000000003" customHeight="1" thickTop="1" thickBot="1">
      <c r="A8" s="202" t="s">
        <v>0</v>
      </c>
      <c r="B8" s="203" t="s">
        <v>1</v>
      </c>
      <c r="C8" s="204" t="s">
        <v>2</v>
      </c>
      <c r="D8" s="205" t="s">
        <v>49</v>
      </c>
      <c r="E8" s="205" t="s">
        <v>38</v>
      </c>
      <c r="F8" s="205" t="s">
        <v>50</v>
      </c>
      <c r="G8" s="205" t="s">
        <v>51</v>
      </c>
      <c r="H8" s="205" t="s">
        <v>52</v>
      </c>
      <c r="I8" s="205" t="s">
        <v>47</v>
      </c>
      <c r="J8" s="205" t="s">
        <v>53</v>
      </c>
      <c r="K8" s="205" t="s">
        <v>28</v>
      </c>
      <c r="L8" s="205" t="s">
        <v>36</v>
      </c>
      <c r="M8" s="205" t="s">
        <v>37</v>
      </c>
      <c r="N8" s="205" t="s">
        <v>38</v>
      </c>
      <c r="O8" s="205" t="s">
        <v>39</v>
      </c>
      <c r="P8" s="205" t="s">
        <v>40</v>
      </c>
      <c r="Q8" s="205" t="s">
        <v>64</v>
      </c>
      <c r="R8" s="205" t="s">
        <v>41</v>
      </c>
      <c r="S8" s="205" t="s">
        <v>47</v>
      </c>
      <c r="T8" s="205" t="s">
        <v>43</v>
      </c>
      <c r="U8" s="205" t="s">
        <v>48</v>
      </c>
      <c r="V8" s="205" t="s">
        <v>29</v>
      </c>
      <c r="W8" s="205" t="s">
        <v>30</v>
      </c>
      <c r="X8" s="205" t="s">
        <v>31</v>
      </c>
      <c r="Y8" s="205" t="s">
        <v>32</v>
      </c>
      <c r="Z8" s="205" t="s">
        <v>57</v>
      </c>
      <c r="AA8" s="205" t="s">
        <v>59</v>
      </c>
      <c r="AB8" s="205"/>
      <c r="AC8" s="205" t="s">
        <v>58</v>
      </c>
      <c r="AD8" s="206" t="s">
        <v>4</v>
      </c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</row>
    <row r="9" spans="1:75" ht="122.25" customHeight="1" thickBot="1">
      <c r="A9" s="207"/>
      <c r="B9" s="208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 t="s">
        <v>57</v>
      </c>
      <c r="AA9" s="210"/>
      <c r="AB9" s="210"/>
      <c r="AC9" s="210" t="s">
        <v>58</v>
      </c>
      <c r="AD9" s="211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</row>
    <row r="10" spans="1:75" ht="41.25" thickBot="1">
      <c r="A10" s="212"/>
      <c r="B10" s="213"/>
      <c r="C10" s="214"/>
      <c r="D10" s="215" t="s">
        <v>10</v>
      </c>
      <c r="E10" s="215" t="s">
        <v>10</v>
      </c>
      <c r="F10" s="215" t="s">
        <v>10</v>
      </c>
      <c r="G10" s="215" t="s">
        <v>10</v>
      </c>
      <c r="H10" s="215" t="s">
        <v>10</v>
      </c>
      <c r="I10" s="215" t="s">
        <v>10</v>
      </c>
      <c r="J10" s="215" t="s">
        <v>10</v>
      </c>
      <c r="K10" s="216">
        <v>700</v>
      </c>
      <c r="L10" s="215" t="s">
        <v>10</v>
      </c>
      <c r="M10" s="215" t="s">
        <v>10</v>
      </c>
      <c r="N10" s="215" t="s">
        <v>10</v>
      </c>
      <c r="O10" s="215" t="s">
        <v>10</v>
      </c>
      <c r="P10" s="215" t="s">
        <v>10</v>
      </c>
      <c r="Q10" s="215" t="s">
        <v>10</v>
      </c>
      <c r="R10" s="215" t="s">
        <v>10</v>
      </c>
      <c r="S10" s="215" t="s">
        <v>10</v>
      </c>
      <c r="T10" s="215" t="s">
        <v>10</v>
      </c>
      <c r="U10" s="215" t="s">
        <v>10</v>
      </c>
      <c r="V10" s="216">
        <v>1000</v>
      </c>
      <c r="W10" s="216">
        <v>1700</v>
      </c>
      <c r="X10" s="217" t="s">
        <v>35</v>
      </c>
      <c r="Y10" s="218"/>
      <c r="Z10" s="218"/>
      <c r="AA10" s="217" t="s">
        <v>117</v>
      </c>
      <c r="AB10" s="217" t="s">
        <v>118</v>
      </c>
      <c r="AC10" s="218"/>
      <c r="AD10" s="219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</row>
    <row r="11" spans="1:75" ht="75" customHeight="1" thickTop="1">
      <c r="A11" s="125">
        <v>41</v>
      </c>
      <c r="B11" s="220">
        <v>1127</v>
      </c>
      <c r="C11" s="221" t="s">
        <v>66</v>
      </c>
      <c r="D11" s="222" t="str">
        <f>[1]Sheet3!D10</f>
        <v>ممتاز</v>
      </c>
      <c r="E11" s="223" t="str">
        <f>[1]Sheet3!E10</f>
        <v>ممتاز</v>
      </c>
      <c r="F11" s="223" t="s">
        <v>90</v>
      </c>
      <c r="G11" s="222" t="str">
        <f>[1]Sheet3!G10</f>
        <v>ممتاز</v>
      </c>
      <c r="H11" s="222" t="s">
        <v>60</v>
      </c>
      <c r="I11" s="222" t="s">
        <v>90</v>
      </c>
      <c r="J11" s="224" t="s">
        <v>90</v>
      </c>
      <c r="K11" s="225">
        <v>627</v>
      </c>
      <c r="L11" s="226" t="str">
        <f>Sheet2!G10</f>
        <v>(جيد)</v>
      </c>
      <c r="M11" s="222" t="str">
        <f>Sheet2!I10</f>
        <v>ممتاز</v>
      </c>
      <c r="N11" s="222" t="str">
        <f>Sheet2!K10</f>
        <v>ممتاز</v>
      </c>
      <c r="O11" s="222" t="str">
        <f>Sheet2!M10</f>
        <v>مقبول</v>
      </c>
      <c r="P11" s="222" t="str">
        <f>Sheet2!O10</f>
        <v>ممتاز</v>
      </c>
      <c r="Q11" s="222" t="str">
        <f>Sheet2!Q10</f>
        <v>(جيد)</v>
      </c>
      <c r="R11" s="222" t="str">
        <f>Sheet2!S10</f>
        <v>ممتاز</v>
      </c>
      <c r="S11" s="222" t="str">
        <f>Sheet2!U10</f>
        <v>ممتاز</v>
      </c>
      <c r="T11" s="222" t="str">
        <f>Sheet2!W10</f>
        <v>ممتاز</v>
      </c>
      <c r="U11" s="227" t="str">
        <f>Sheet2!Y10</f>
        <v>ممتاز</v>
      </c>
      <c r="V11" s="228">
        <v>864</v>
      </c>
      <c r="W11" s="228">
        <f>K11+V11</f>
        <v>1491</v>
      </c>
      <c r="X11" s="229">
        <f>W11*100/1700</f>
        <v>87.705882352941174</v>
      </c>
      <c r="Y11" s="230" t="str">
        <f>IF(X11&gt;84.99,"ممتاز",IF(X11&gt;74.99,"جيد جـدا",IF(X11&gt;64.99,"(جيد)",IF(X11&gt;49.99,"مقبول",IF(X11&gt;29.99,"ضعيف","ضعيف جدا")))))</f>
        <v>ممتاز</v>
      </c>
      <c r="Z11" s="231"/>
      <c r="AA11" s="231"/>
      <c r="AB11" s="231"/>
      <c r="AC11" s="231"/>
      <c r="AD11" s="135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</row>
    <row r="12" spans="1:75" ht="75" customHeight="1">
      <c r="A12" s="136">
        <v>42</v>
      </c>
      <c r="B12" s="232">
        <v>1128</v>
      </c>
      <c r="C12" s="233" t="s">
        <v>67</v>
      </c>
      <c r="D12" s="234" t="s">
        <v>65</v>
      </c>
      <c r="E12" s="235" t="str">
        <f>[1]Sheet3!E11</f>
        <v>ممتاز</v>
      </c>
      <c r="F12" s="235" t="s">
        <v>90</v>
      </c>
      <c r="G12" s="234" t="s">
        <v>90</v>
      </c>
      <c r="H12" s="234" t="str">
        <f>[1]Sheet3!H11</f>
        <v>ممتاز</v>
      </c>
      <c r="I12" s="234" t="s">
        <v>89</v>
      </c>
      <c r="J12" s="236" t="s">
        <v>89</v>
      </c>
      <c r="K12" s="237">
        <v>602</v>
      </c>
      <c r="L12" s="238" t="str">
        <f>Sheet2!G11</f>
        <v>ممتاز</v>
      </c>
      <c r="M12" s="234" t="str">
        <f>Sheet2!I11</f>
        <v>ممتاز</v>
      </c>
      <c r="N12" s="234" t="str">
        <f>Sheet2!K11</f>
        <v>ممتاز</v>
      </c>
      <c r="O12" s="234" t="str">
        <f>Sheet2!M11</f>
        <v>(جيد)</v>
      </c>
      <c r="P12" s="234" t="str">
        <f>Sheet2!O11</f>
        <v>ممتاز</v>
      </c>
      <c r="Q12" s="234" t="str">
        <f>Sheet2!Q11</f>
        <v>جيد جـدا</v>
      </c>
      <c r="R12" s="234" t="str">
        <f>Sheet2!S11</f>
        <v>ممتاز</v>
      </c>
      <c r="S12" s="234" t="str">
        <f>Sheet2!U11</f>
        <v>ممتاز</v>
      </c>
      <c r="T12" s="234" t="str">
        <f>Sheet2!W11</f>
        <v>ممتاز</v>
      </c>
      <c r="U12" s="236" t="str">
        <f>Sheet2!Y11</f>
        <v>ممتاز</v>
      </c>
      <c r="V12" s="239">
        <v>897</v>
      </c>
      <c r="W12" s="239">
        <f t="shared" ref="W12:W31" si="0">K12+V12</f>
        <v>1499</v>
      </c>
      <c r="X12" s="240">
        <f t="shared" ref="X12:X31" si="1">W12*100/1700</f>
        <v>88.17647058823529</v>
      </c>
      <c r="Y12" s="241" t="str">
        <f t="shared" ref="Y12:Y31" si="2">IF(X12&gt;84.99,"ممتاز",IF(X12&gt;74.99,"جيد جـدا",IF(X12&gt;64.99,"(جيد)",IF(X12&gt;49.99,"مقبول",IF(X12&gt;29.99,"ضعيف","ضعيف جدا")))))</f>
        <v>ممتاز</v>
      </c>
      <c r="Z12" s="242"/>
      <c r="AA12" s="242"/>
      <c r="AB12" s="242"/>
      <c r="AC12" s="242"/>
      <c r="AD12" s="146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</row>
    <row r="13" spans="1:75" ht="75" customHeight="1">
      <c r="A13" s="136">
        <v>43</v>
      </c>
      <c r="B13" s="232">
        <v>1129</v>
      </c>
      <c r="C13" s="233" t="s">
        <v>68</v>
      </c>
      <c r="D13" s="234" t="s">
        <v>60</v>
      </c>
      <c r="E13" s="235" t="s">
        <v>91</v>
      </c>
      <c r="F13" s="235" t="s">
        <v>89</v>
      </c>
      <c r="G13" s="234" t="s">
        <v>89</v>
      </c>
      <c r="H13" s="234" t="s">
        <v>60</v>
      </c>
      <c r="I13" s="234" t="str">
        <f>[1]Sheet3!I12</f>
        <v>جيد جـدا</v>
      </c>
      <c r="J13" s="236" t="str">
        <f>[1]Sheet3!J12</f>
        <v>جيد جـدا</v>
      </c>
      <c r="K13" s="237">
        <v>533</v>
      </c>
      <c r="L13" s="238" t="str">
        <f>Sheet2!G12</f>
        <v>جيد جـدا</v>
      </c>
      <c r="M13" s="234" t="str">
        <f>Sheet2!I12</f>
        <v>ممتاز</v>
      </c>
      <c r="N13" s="234" t="str">
        <f>Sheet2!K12</f>
        <v>(جيد)</v>
      </c>
      <c r="O13" s="234" t="str">
        <f>Sheet2!M12</f>
        <v>مقبول</v>
      </c>
      <c r="P13" s="234" t="str">
        <f>Sheet2!O12</f>
        <v>جيد جـدا</v>
      </c>
      <c r="Q13" s="234" t="str">
        <f>Sheet2!Q12</f>
        <v>مقبول</v>
      </c>
      <c r="R13" s="234" t="str">
        <f>Sheet2!S12</f>
        <v>(جيد)</v>
      </c>
      <c r="S13" s="234" t="str">
        <f>Sheet2!U12</f>
        <v>جيد جـدا</v>
      </c>
      <c r="T13" s="234" t="str">
        <f>Sheet2!W12</f>
        <v>(جيد)</v>
      </c>
      <c r="U13" s="236" t="str">
        <f>Sheet2!Y12</f>
        <v>جيد جـدا</v>
      </c>
      <c r="V13" s="239">
        <v>717</v>
      </c>
      <c r="W13" s="239">
        <f t="shared" si="0"/>
        <v>1250</v>
      </c>
      <c r="X13" s="240">
        <f t="shared" si="1"/>
        <v>73.529411764705884</v>
      </c>
      <c r="Y13" s="241" t="str">
        <f t="shared" si="2"/>
        <v>(جيد)</v>
      </c>
      <c r="Z13" s="242"/>
      <c r="AA13" s="242"/>
      <c r="AB13" s="242"/>
      <c r="AC13" s="242"/>
      <c r="AD13" s="146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</row>
    <row r="14" spans="1:75" ht="75" customHeight="1">
      <c r="A14" s="136">
        <v>44</v>
      </c>
      <c r="B14" s="232">
        <v>1130</v>
      </c>
      <c r="C14" s="233" t="s">
        <v>69</v>
      </c>
      <c r="D14" s="234" t="s">
        <v>65</v>
      </c>
      <c r="E14" s="235" t="s">
        <v>91</v>
      </c>
      <c r="F14" s="235" t="str">
        <f>[1]Sheet3!F13</f>
        <v>(جيد)</v>
      </c>
      <c r="G14" s="234" t="s">
        <v>89</v>
      </c>
      <c r="H14" s="234" t="s">
        <v>65</v>
      </c>
      <c r="I14" s="234" t="s">
        <v>60</v>
      </c>
      <c r="J14" s="236" t="s">
        <v>60</v>
      </c>
      <c r="K14" s="237">
        <v>498</v>
      </c>
      <c r="L14" s="238" t="str">
        <f>Sheet2!G13</f>
        <v>مقبول</v>
      </c>
      <c r="M14" s="234" t="str">
        <f>Sheet2!I13</f>
        <v>ممتاز</v>
      </c>
      <c r="N14" s="234" t="str">
        <f>Sheet2!K13</f>
        <v>جيد جـدا</v>
      </c>
      <c r="O14" s="234" t="str">
        <f>Sheet2!M13</f>
        <v>مقبول</v>
      </c>
      <c r="P14" s="234" t="str">
        <f>Sheet2!O13</f>
        <v>جيد جـدا</v>
      </c>
      <c r="Q14" s="234" t="str">
        <f>Sheet2!Q13</f>
        <v>مقبول</v>
      </c>
      <c r="R14" s="234" t="str">
        <f>Sheet2!S13</f>
        <v>جيد جـدا</v>
      </c>
      <c r="S14" s="234" t="str">
        <f>Sheet2!U13</f>
        <v>(جيد)</v>
      </c>
      <c r="T14" s="234" t="str">
        <f>Sheet2!W13</f>
        <v>(جيد)</v>
      </c>
      <c r="U14" s="236" t="str">
        <f>Sheet2!Y13</f>
        <v>ممتاز</v>
      </c>
      <c r="V14" s="239">
        <v>709</v>
      </c>
      <c r="W14" s="239">
        <f t="shared" si="0"/>
        <v>1207</v>
      </c>
      <c r="X14" s="240">
        <f t="shared" si="1"/>
        <v>71</v>
      </c>
      <c r="Y14" s="241" t="str">
        <f t="shared" si="2"/>
        <v>(جيد)</v>
      </c>
      <c r="Z14" s="242"/>
      <c r="AA14" s="242"/>
      <c r="AB14" s="242"/>
      <c r="AC14" s="242"/>
      <c r="AD14" s="146" t="s">
        <v>121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</row>
    <row r="15" spans="1:75" ht="75" customHeight="1">
      <c r="A15" s="136">
        <v>45</v>
      </c>
      <c r="B15" s="232">
        <v>1131</v>
      </c>
      <c r="C15" s="233" t="s">
        <v>70</v>
      </c>
      <c r="D15" s="234" t="str">
        <f>[1]Sheet3!D14</f>
        <v>(جيد)</v>
      </c>
      <c r="E15" s="235" t="str">
        <f>[1]Sheet3!E14</f>
        <v>ممتاز</v>
      </c>
      <c r="F15" s="235" t="s">
        <v>89</v>
      </c>
      <c r="G15" s="234" t="s">
        <v>89</v>
      </c>
      <c r="H15" s="234" t="s">
        <v>60</v>
      </c>
      <c r="I15" s="234" t="s">
        <v>60</v>
      </c>
      <c r="J15" s="236" t="s">
        <v>89</v>
      </c>
      <c r="K15" s="237">
        <v>545</v>
      </c>
      <c r="L15" s="238" t="str">
        <f>Sheet2!G14</f>
        <v>مقبول</v>
      </c>
      <c r="M15" s="234" t="str">
        <f>Sheet2!I14</f>
        <v>ممتاز</v>
      </c>
      <c r="N15" s="234" t="str">
        <f>Sheet2!K14</f>
        <v>ممتاز</v>
      </c>
      <c r="O15" s="234" t="str">
        <f>Sheet2!M14</f>
        <v>مقبول</v>
      </c>
      <c r="P15" s="234" t="str">
        <f>Sheet2!O14</f>
        <v>(جيد)</v>
      </c>
      <c r="Q15" s="234" t="str">
        <f>Sheet2!Q14</f>
        <v>مقبول</v>
      </c>
      <c r="R15" s="234" t="str">
        <f>Sheet2!S14</f>
        <v>(جيد)</v>
      </c>
      <c r="S15" s="234" t="str">
        <f>Sheet2!U14</f>
        <v>مقبول</v>
      </c>
      <c r="T15" s="234" t="str">
        <f>Sheet2!W14</f>
        <v>جيد جـدا</v>
      </c>
      <c r="U15" s="236" t="str">
        <f>Sheet2!Y14</f>
        <v>ممتاز</v>
      </c>
      <c r="V15" s="239">
        <v>728</v>
      </c>
      <c r="W15" s="239">
        <f t="shared" si="0"/>
        <v>1273</v>
      </c>
      <c r="X15" s="240">
        <f t="shared" si="1"/>
        <v>74.882352941176464</v>
      </c>
      <c r="Y15" s="241" t="str">
        <f t="shared" si="2"/>
        <v>(جيد)</v>
      </c>
      <c r="Z15" s="242"/>
      <c r="AA15" s="242"/>
      <c r="AB15" s="242"/>
      <c r="AC15" s="242"/>
      <c r="AD15" s="147" t="s">
        <v>122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</row>
    <row r="16" spans="1:75" ht="75" customHeight="1">
      <c r="A16" s="136">
        <v>46</v>
      </c>
      <c r="B16" s="232">
        <v>1132</v>
      </c>
      <c r="C16" s="233" t="s">
        <v>71</v>
      </c>
      <c r="D16" s="234" t="s">
        <v>60</v>
      </c>
      <c r="E16" s="235" t="str">
        <f>[1]Sheet3!E15</f>
        <v>جيد جدا</v>
      </c>
      <c r="F16" s="235" t="s">
        <v>60</v>
      </c>
      <c r="G16" s="234" t="s">
        <v>60</v>
      </c>
      <c r="H16" s="234" t="s">
        <v>65</v>
      </c>
      <c r="I16" s="234" t="str">
        <f>[1]Sheet3!I15</f>
        <v>جيد جـدا</v>
      </c>
      <c r="J16" s="236" t="str">
        <f>[1]Sheet3!J15</f>
        <v>جيد جـدا</v>
      </c>
      <c r="K16" s="237">
        <v>505</v>
      </c>
      <c r="L16" s="238" t="str">
        <f>Sheet2!G15</f>
        <v>(جيد)</v>
      </c>
      <c r="M16" s="234" t="str">
        <f>Sheet2!I15</f>
        <v>جيد جـدا</v>
      </c>
      <c r="N16" s="234" t="str">
        <f>Sheet2!K15</f>
        <v>جيد جـدا</v>
      </c>
      <c r="O16" s="234" t="str">
        <f>Sheet2!M15</f>
        <v>مقبول</v>
      </c>
      <c r="P16" s="234" t="str">
        <f>Sheet2!O15</f>
        <v>(جيد)</v>
      </c>
      <c r="Q16" s="234" t="str">
        <f>Sheet2!Q15</f>
        <v>مقبول</v>
      </c>
      <c r="R16" s="234" t="str">
        <f>Sheet2!S15</f>
        <v>جيد جـدا</v>
      </c>
      <c r="S16" s="234" t="str">
        <f>Sheet2!U15</f>
        <v>جيد جـدا</v>
      </c>
      <c r="T16" s="234" t="str">
        <f>Sheet2!W15</f>
        <v>جيد جـدا</v>
      </c>
      <c r="U16" s="236" t="str">
        <f>Sheet2!Y15</f>
        <v>جيد جـدا</v>
      </c>
      <c r="V16" s="239">
        <v>711</v>
      </c>
      <c r="W16" s="239">
        <f t="shared" si="0"/>
        <v>1216</v>
      </c>
      <c r="X16" s="240">
        <f t="shared" si="1"/>
        <v>71.529411764705884</v>
      </c>
      <c r="Y16" s="241" t="str">
        <f t="shared" si="2"/>
        <v>(جيد)</v>
      </c>
      <c r="Z16" s="242"/>
      <c r="AA16" s="242"/>
      <c r="AB16" s="242"/>
      <c r="AC16" s="242"/>
      <c r="AD16" s="146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</row>
    <row r="17" spans="1:75" ht="75" customHeight="1">
      <c r="A17" s="136">
        <v>47</v>
      </c>
      <c r="B17" s="232">
        <v>1133</v>
      </c>
      <c r="C17" s="233" t="s">
        <v>72</v>
      </c>
      <c r="D17" s="234" t="s">
        <v>89</v>
      </c>
      <c r="E17" s="235" t="s">
        <v>90</v>
      </c>
      <c r="F17" s="235" t="s">
        <v>90</v>
      </c>
      <c r="G17" s="234" t="s">
        <v>89</v>
      </c>
      <c r="H17" s="234" t="s">
        <v>60</v>
      </c>
      <c r="I17" s="234" t="s">
        <v>60</v>
      </c>
      <c r="J17" s="236" t="str">
        <f>[1]Sheet3!J16</f>
        <v>جيد جـدا</v>
      </c>
      <c r="K17" s="237">
        <v>571</v>
      </c>
      <c r="L17" s="238" t="str">
        <f>Sheet2!G16</f>
        <v>ممتاز</v>
      </c>
      <c r="M17" s="234" t="str">
        <f>Sheet2!I16</f>
        <v>ممتاز</v>
      </c>
      <c r="N17" s="234" t="str">
        <f>Sheet2!K16</f>
        <v>ممتاز</v>
      </c>
      <c r="O17" s="234" t="str">
        <f>Sheet2!M16</f>
        <v>مقبول</v>
      </c>
      <c r="P17" s="234" t="str">
        <f>Sheet2!O16</f>
        <v>(جيد)</v>
      </c>
      <c r="Q17" s="234" t="str">
        <f>Sheet2!Q16</f>
        <v>(جيد)</v>
      </c>
      <c r="R17" s="234" t="str">
        <f>Sheet2!S16</f>
        <v>جيد جـدا</v>
      </c>
      <c r="S17" s="234" t="str">
        <f>Sheet2!U16</f>
        <v>ممتاز</v>
      </c>
      <c r="T17" s="234" t="str">
        <f>Sheet2!W16</f>
        <v>ممتاز</v>
      </c>
      <c r="U17" s="236" t="str">
        <f>Sheet2!Y16</f>
        <v>ممتاز</v>
      </c>
      <c r="V17" s="239">
        <v>829</v>
      </c>
      <c r="W17" s="239">
        <f t="shared" si="0"/>
        <v>1400</v>
      </c>
      <c r="X17" s="240">
        <f t="shared" si="1"/>
        <v>82.352941176470594</v>
      </c>
      <c r="Y17" s="241" t="str">
        <f t="shared" si="2"/>
        <v>جيد جـدا</v>
      </c>
      <c r="Z17" s="242"/>
      <c r="AA17" s="242"/>
      <c r="AB17" s="242"/>
      <c r="AC17" s="242"/>
      <c r="AD17" s="146" t="s">
        <v>123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</row>
    <row r="18" spans="1:75" ht="75" customHeight="1">
      <c r="A18" s="136">
        <v>48</v>
      </c>
      <c r="B18" s="232">
        <v>1134</v>
      </c>
      <c r="C18" s="233" t="s">
        <v>73</v>
      </c>
      <c r="D18" s="234" t="s">
        <v>65</v>
      </c>
      <c r="E18" s="243" t="s">
        <v>99</v>
      </c>
      <c r="F18" s="243" t="s">
        <v>60</v>
      </c>
      <c r="G18" s="234" t="s">
        <v>60</v>
      </c>
      <c r="H18" s="243" t="s">
        <v>99</v>
      </c>
      <c r="I18" s="243" t="s">
        <v>99</v>
      </c>
      <c r="J18" s="243" t="s">
        <v>99</v>
      </c>
      <c r="K18" s="237" t="s">
        <v>100</v>
      </c>
      <c r="L18" s="238" t="str">
        <f>Sheet2!G17</f>
        <v>مقبول</v>
      </c>
      <c r="M18" s="234" t="str">
        <f>Sheet2!I17</f>
        <v>(جيد)</v>
      </c>
      <c r="N18" s="234" t="str">
        <f>Sheet2!K17</f>
        <v>ضعيف جدا</v>
      </c>
      <c r="O18" s="234" t="str">
        <f>Sheet2!M17</f>
        <v>ضعيف</v>
      </c>
      <c r="P18" s="234" t="str">
        <f>Sheet2!O17</f>
        <v>(جيد)</v>
      </c>
      <c r="Q18" s="234" t="str">
        <f>Sheet2!Q17</f>
        <v>مقبول</v>
      </c>
      <c r="R18" s="234" t="str">
        <f>Sheet2!S17</f>
        <v>ضعيف</v>
      </c>
      <c r="S18" s="243" t="str">
        <f>Sheet2!U17</f>
        <v>ضعيف جدا</v>
      </c>
      <c r="T18" s="243" t="str">
        <f>Sheet2!W17</f>
        <v>ضعيف جدا</v>
      </c>
      <c r="U18" s="244" t="str">
        <f>Sheet2!Y17</f>
        <v>ضعيف جدا</v>
      </c>
      <c r="V18" s="237" t="s">
        <v>100</v>
      </c>
      <c r="W18" s="237" t="s">
        <v>100</v>
      </c>
      <c r="X18" s="237" t="s">
        <v>100</v>
      </c>
      <c r="Y18" s="237" t="s">
        <v>100</v>
      </c>
      <c r="Z18" s="242"/>
      <c r="AA18" s="242"/>
      <c r="AB18" s="242"/>
      <c r="AC18" s="242"/>
      <c r="AD18" s="146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</row>
    <row r="19" spans="1:75" ht="75" customHeight="1">
      <c r="A19" s="136">
        <v>49</v>
      </c>
      <c r="B19" s="232">
        <v>1135</v>
      </c>
      <c r="C19" s="233" t="s">
        <v>74</v>
      </c>
      <c r="D19" s="234" t="s">
        <v>90</v>
      </c>
      <c r="E19" s="235" t="str">
        <f>[1]Sheet3!E18</f>
        <v>ممتاز</v>
      </c>
      <c r="F19" s="235" t="s">
        <v>90</v>
      </c>
      <c r="G19" s="234" t="str">
        <f>[1]Sheet3!G18</f>
        <v>(جيد)</v>
      </c>
      <c r="H19" s="234" t="str">
        <f>[1]Sheet3!H18</f>
        <v>جيد جـدا</v>
      </c>
      <c r="I19" s="234" t="s">
        <v>89</v>
      </c>
      <c r="J19" s="236" t="str">
        <f>[1]Sheet3!J18</f>
        <v>ممتاز</v>
      </c>
      <c r="K19" s="237">
        <v>595</v>
      </c>
      <c r="L19" s="238" t="str">
        <f>Sheet2!G18</f>
        <v>جيد جـدا</v>
      </c>
      <c r="M19" s="234" t="str">
        <f>Sheet2!I18</f>
        <v>ممتاز</v>
      </c>
      <c r="N19" s="234" t="str">
        <f>Sheet2!K18</f>
        <v>ممتاز</v>
      </c>
      <c r="O19" s="234" t="str">
        <f>Sheet2!M18</f>
        <v>(جيد)</v>
      </c>
      <c r="P19" s="234" t="str">
        <f>Sheet2!O18</f>
        <v>ممتاز</v>
      </c>
      <c r="Q19" s="234" t="str">
        <f>Sheet2!Q18</f>
        <v>(جيد)</v>
      </c>
      <c r="R19" s="234" t="str">
        <f>Sheet2!S18</f>
        <v>جيد جـدا</v>
      </c>
      <c r="S19" s="234" t="str">
        <f>Sheet2!U18</f>
        <v>ممتاز</v>
      </c>
      <c r="T19" s="234" t="str">
        <f>Sheet2!W18</f>
        <v>ممتاز</v>
      </c>
      <c r="U19" s="236" t="str">
        <f>Sheet2!Y18</f>
        <v>جيد جـدا</v>
      </c>
      <c r="V19" s="239">
        <v>846</v>
      </c>
      <c r="W19" s="239">
        <f t="shared" si="0"/>
        <v>1441</v>
      </c>
      <c r="X19" s="240">
        <f t="shared" si="1"/>
        <v>84.764705882352942</v>
      </c>
      <c r="Y19" s="241" t="str">
        <f t="shared" si="2"/>
        <v>جيد جـدا</v>
      </c>
      <c r="Z19" s="242"/>
      <c r="AA19" s="242"/>
      <c r="AB19" s="242"/>
      <c r="AC19" s="242"/>
      <c r="AD19" s="146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</row>
    <row r="20" spans="1:75" ht="75" customHeight="1">
      <c r="A20" s="136">
        <v>50</v>
      </c>
      <c r="B20" s="232">
        <v>1136</v>
      </c>
      <c r="C20" s="233" t="s">
        <v>75</v>
      </c>
      <c r="D20" s="234" t="s">
        <v>90</v>
      </c>
      <c r="E20" s="235" t="str">
        <f>[1]Sheet3!E19</f>
        <v>ممتاز</v>
      </c>
      <c r="F20" s="235" t="s">
        <v>90</v>
      </c>
      <c r="G20" s="234" t="s">
        <v>89</v>
      </c>
      <c r="H20" s="234" t="s">
        <v>89</v>
      </c>
      <c r="I20" s="234" t="s">
        <v>89</v>
      </c>
      <c r="J20" s="236" t="s">
        <v>89</v>
      </c>
      <c r="K20" s="237">
        <v>609</v>
      </c>
      <c r="L20" s="238" t="str">
        <f>Sheet2!G19</f>
        <v>ممتاز</v>
      </c>
      <c r="M20" s="234" t="str">
        <f>Sheet2!I19</f>
        <v>ممتاز</v>
      </c>
      <c r="N20" s="234" t="str">
        <f>Sheet2!K19</f>
        <v>ممتاز</v>
      </c>
      <c r="O20" s="234" t="str">
        <f>Sheet2!M19</f>
        <v>(جيد)</v>
      </c>
      <c r="P20" s="234" t="str">
        <f>Sheet2!O19</f>
        <v>ممتاز</v>
      </c>
      <c r="Q20" s="234" t="str">
        <f>Sheet2!Q19</f>
        <v>(جيد)</v>
      </c>
      <c r="R20" s="234" t="str">
        <f>Sheet2!S19</f>
        <v>ممتاز</v>
      </c>
      <c r="S20" s="234" t="str">
        <f>Sheet2!U19</f>
        <v>ممتاز</v>
      </c>
      <c r="T20" s="234" t="str">
        <f>Sheet2!W19</f>
        <v>ممتاز</v>
      </c>
      <c r="U20" s="236" t="str">
        <f>Sheet2!Y19</f>
        <v>ممتاز</v>
      </c>
      <c r="V20" s="239">
        <v>892</v>
      </c>
      <c r="W20" s="239">
        <f t="shared" si="0"/>
        <v>1501</v>
      </c>
      <c r="X20" s="240">
        <f t="shared" si="1"/>
        <v>88.294117647058826</v>
      </c>
      <c r="Y20" s="241" t="str">
        <f t="shared" si="2"/>
        <v>ممتاز</v>
      </c>
      <c r="Z20" s="242"/>
      <c r="AA20" s="242"/>
      <c r="AB20" s="242"/>
      <c r="AC20" s="242"/>
      <c r="AD20" s="146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</row>
    <row r="21" spans="1:75" ht="75" customHeight="1">
      <c r="A21" s="136">
        <v>51</v>
      </c>
      <c r="B21" s="232">
        <v>1137</v>
      </c>
      <c r="C21" s="233" t="s">
        <v>76</v>
      </c>
      <c r="D21" s="234" t="s">
        <v>60</v>
      </c>
      <c r="E21" s="235" t="s">
        <v>60</v>
      </c>
      <c r="F21" s="235" t="s">
        <v>90</v>
      </c>
      <c r="G21" s="234" t="s">
        <v>60</v>
      </c>
      <c r="H21" s="234" t="s">
        <v>60</v>
      </c>
      <c r="I21" s="234" t="s">
        <v>60</v>
      </c>
      <c r="J21" s="236" t="s">
        <v>60</v>
      </c>
      <c r="K21" s="237">
        <v>527</v>
      </c>
      <c r="L21" s="238" t="str">
        <f>Sheet2!G20</f>
        <v>ممتاز</v>
      </c>
      <c r="M21" s="234" t="str">
        <f>Sheet2!I20</f>
        <v>ممتاز</v>
      </c>
      <c r="N21" s="234" t="str">
        <f>Sheet2!K20</f>
        <v>مقبول</v>
      </c>
      <c r="O21" s="234" t="str">
        <f>Sheet2!M20</f>
        <v>مقبول</v>
      </c>
      <c r="P21" s="234" t="str">
        <f>Sheet2!O20</f>
        <v>ممتاز</v>
      </c>
      <c r="Q21" s="234" t="str">
        <f>Sheet2!Q20</f>
        <v>مقبول</v>
      </c>
      <c r="R21" s="234" t="str">
        <f>Sheet2!S20</f>
        <v>(جيد)</v>
      </c>
      <c r="S21" s="234" t="str">
        <f>Sheet2!U20</f>
        <v>مقبول</v>
      </c>
      <c r="T21" s="234" t="str">
        <f>Sheet2!W20</f>
        <v>مقبول</v>
      </c>
      <c r="U21" s="236" t="str">
        <f>Sheet2!Y20</f>
        <v>مقبول</v>
      </c>
      <c r="V21" s="239">
        <v>701</v>
      </c>
      <c r="W21" s="239">
        <f t="shared" si="0"/>
        <v>1228</v>
      </c>
      <c r="X21" s="240">
        <f t="shared" si="1"/>
        <v>72.235294117647058</v>
      </c>
      <c r="Y21" s="241" t="str">
        <f t="shared" si="2"/>
        <v>(جيد)</v>
      </c>
      <c r="Z21" s="242"/>
      <c r="AA21" s="242"/>
      <c r="AB21" s="242"/>
      <c r="AC21" s="242"/>
      <c r="AD21" s="146" t="s">
        <v>124</v>
      </c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</row>
    <row r="22" spans="1:75" ht="75" customHeight="1">
      <c r="A22" s="136">
        <v>52</v>
      </c>
      <c r="B22" s="232">
        <v>1138</v>
      </c>
      <c r="C22" s="233" t="s">
        <v>77</v>
      </c>
      <c r="D22" s="234" t="s">
        <v>65</v>
      </c>
      <c r="E22" s="235" t="s">
        <v>60</v>
      </c>
      <c r="F22" s="235" t="str">
        <f>[1]Sheet3!F21</f>
        <v>مقبول</v>
      </c>
      <c r="G22" s="234" t="str">
        <f>[1]Sheet3!G21</f>
        <v>جيد جـدا</v>
      </c>
      <c r="H22" s="234" t="str">
        <f>[1]Sheet3!H21</f>
        <v>(جيد)</v>
      </c>
      <c r="I22" s="234" t="str">
        <f>[1]Sheet3!I21</f>
        <v>جيد جـدا</v>
      </c>
      <c r="J22" s="236" t="str">
        <f>[1]Sheet3!J21</f>
        <v>جيد جـدا</v>
      </c>
      <c r="K22" s="237">
        <v>484</v>
      </c>
      <c r="L22" s="238" t="str">
        <f>Sheet2!G21</f>
        <v>مقبول</v>
      </c>
      <c r="M22" s="234" t="str">
        <f>Sheet2!I21</f>
        <v>جيد جـدا</v>
      </c>
      <c r="N22" s="234" t="str">
        <f>Sheet2!K21</f>
        <v>ممتاز</v>
      </c>
      <c r="O22" s="234" t="str">
        <f>Sheet2!M21</f>
        <v>مقبول</v>
      </c>
      <c r="P22" s="234" t="str">
        <f>Sheet2!O21</f>
        <v>مقبول</v>
      </c>
      <c r="Q22" s="234" t="str">
        <f>Sheet2!Q21</f>
        <v>مقبول</v>
      </c>
      <c r="R22" s="234" t="str">
        <f>Sheet2!S21</f>
        <v>مقبول</v>
      </c>
      <c r="S22" s="234" t="str">
        <f>Sheet2!U21</f>
        <v>ممتاز</v>
      </c>
      <c r="T22" s="234" t="str">
        <f>Sheet2!W21</f>
        <v>ممتاز</v>
      </c>
      <c r="U22" s="236" t="str">
        <f>Sheet2!Y21</f>
        <v>ممتاز</v>
      </c>
      <c r="V22" s="239">
        <v>693</v>
      </c>
      <c r="W22" s="239">
        <f>K22+V22</f>
        <v>1177</v>
      </c>
      <c r="X22" s="240">
        <f t="shared" si="1"/>
        <v>69.235294117647058</v>
      </c>
      <c r="Y22" s="241" t="str">
        <f t="shared" si="2"/>
        <v>(جيد)</v>
      </c>
      <c r="Z22" s="245"/>
      <c r="AA22" s="242"/>
      <c r="AB22" s="242"/>
      <c r="AC22" s="242"/>
      <c r="AD22" s="146" t="s">
        <v>125</v>
      </c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</row>
    <row r="23" spans="1:75" ht="75" customHeight="1">
      <c r="A23" s="136">
        <v>53</v>
      </c>
      <c r="B23" s="232">
        <v>1139</v>
      </c>
      <c r="C23" s="233" t="s">
        <v>78</v>
      </c>
      <c r="D23" s="234" t="s">
        <v>60</v>
      </c>
      <c r="E23" s="235" t="s">
        <v>91</v>
      </c>
      <c r="F23" s="235" t="s">
        <v>89</v>
      </c>
      <c r="G23" s="234" t="s">
        <v>89</v>
      </c>
      <c r="H23" s="234" t="s">
        <v>60</v>
      </c>
      <c r="I23" s="234" t="str">
        <f>[1]Sheet3!I22</f>
        <v>جيد جـدا</v>
      </c>
      <c r="J23" s="236" t="s">
        <v>60</v>
      </c>
      <c r="K23" s="237">
        <v>519</v>
      </c>
      <c r="L23" s="238" t="str">
        <f>Sheet2!G22</f>
        <v>ممتاز</v>
      </c>
      <c r="M23" s="234" t="str">
        <f>Sheet2!I22</f>
        <v>ممتاز</v>
      </c>
      <c r="N23" s="234" t="str">
        <f>Sheet2!K22</f>
        <v>جيد جـدا</v>
      </c>
      <c r="O23" s="234" t="str">
        <f>Sheet2!M22</f>
        <v>(جيد)</v>
      </c>
      <c r="P23" s="234" t="str">
        <f>Sheet2!O22</f>
        <v>جيد جـدا</v>
      </c>
      <c r="Q23" s="234" t="str">
        <f>Sheet2!Q22</f>
        <v>(جيد)</v>
      </c>
      <c r="R23" s="234" t="str">
        <f>Sheet2!S22</f>
        <v>جيد جـدا</v>
      </c>
      <c r="S23" s="234" t="str">
        <f>Sheet2!U22</f>
        <v>(جيد)</v>
      </c>
      <c r="T23" s="234" t="str">
        <f>Sheet2!W22</f>
        <v>جيد جـدا</v>
      </c>
      <c r="U23" s="236" t="str">
        <f>Sheet2!Y22</f>
        <v>ممتاز</v>
      </c>
      <c r="V23" s="239">
        <v>824</v>
      </c>
      <c r="W23" s="239">
        <f t="shared" si="0"/>
        <v>1343</v>
      </c>
      <c r="X23" s="240">
        <f t="shared" si="1"/>
        <v>79</v>
      </c>
      <c r="Y23" s="241" t="str">
        <f t="shared" si="2"/>
        <v>جيد جـدا</v>
      </c>
      <c r="Z23" s="242"/>
      <c r="AA23" s="242"/>
      <c r="AB23" s="242"/>
      <c r="AC23" s="242"/>
      <c r="AD23" s="146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</row>
    <row r="24" spans="1:75" ht="75" customHeight="1">
      <c r="A24" s="136">
        <v>54</v>
      </c>
      <c r="B24" s="232">
        <v>1140</v>
      </c>
      <c r="C24" s="233" t="s">
        <v>79</v>
      </c>
      <c r="D24" s="234" t="s">
        <v>90</v>
      </c>
      <c r="E24" s="235" t="s">
        <v>91</v>
      </c>
      <c r="F24" s="235" t="s">
        <v>60</v>
      </c>
      <c r="G24" s="234" t="s">
        <v>89</v>
      </c>
      <c r="H24" s="234" t="s">
        <v>65</v>
      </c>
      <c r="I24" s="234" t="str">
        <f>[1]Sheet3!I23</f>
        <v>جيد جـدا</v>
      </c>
      <c r="J24" s="236" t="s">
        <v>90</v>
      </c>
      <c r="K24" s="237">
        <v>539</v>
      </c>
      <c r="L24" s="238" t="str">
        <f>Sheet2!G23</f>
        <v>جيد جـدا</v>
      </c>
      <c r="M24" s="234" t="str">
        <f>Sheet2!I23</f>
        <v>جيد جـدا</v>
      </c>
      <c r="N24" s="234" t="str">
        <f>Sheet2!K23</f>
        <v>(جيد)</v>
      </c>
      <c r="O24" s="234" t="str">
        <f>Sheet2!M23</f>
        <v>مقبول</v>
      </c>
      <c r="P24" s="234" t="str">
        <f>Sheet2!O23</f>
        <v>مقبول</v>
      </c>
      <c r="Q24" s="234" t="str">
        <f>Sheet2!Q23</f>
        <v>مقبول</v>
      </c>
      <c r="R24" s="234" t="str">
        <f>Sheet2!S23</f>
        <v>جيد جـدا</v>
      </c>
      <c r="S24" s="234" t="str">
        <f>Sheet2!U23</f>
        <v>مقبول</v>
      </c>
      <c r="T24" s="234" t="str">
        <f>Sheet2!W23</f>
        <v>(جيد)</v>
      </c>
      <c r="U24" s="236" t="str">
        <f>Sheet2!Y23</f>
        <v>(جيد)</v>
      </c>
      <c r="V24" s="239">
        <v>666</v>
      </c>
      <c r="W24" s="239">
        <f t="shared" si="0"/>
        <v>1205</v>
      </c>
      <c r="X24" s="240">
        <f t="shared" si="1"/>
        <v>70.882352941176464</v>
      </c>
      <c r="Y24" s="241" t="str">
        <f t="shared" si="2"/>
        <v>(جيد)</v>
      </c>
      <c r="Z24" s="242"/>
      <c r="AA24" s="242"/>
      <c r="AB24" s="242"/>
      <c r="AC24" s="242"/>
      <c r="AD24" s="146" t="s">
        <v>125</v>
      </c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</row>
    <row r="25" spans="1:75" ht="75" customHeight="1">
      <c r="A25" s="136">
        <v>55</v>
      </c>
      <c r="B25" s="232">
        <v>1141</v>
      </c>
      <c r="C25" s="233" t="s">
        <v>80</v>
      </c>
      <c r="D25" s="234" t="s">
        <v>89</v>
      </c>
      <c r="E25" s="235" t="s">
        <v>60</v>
      </c>
      <c r="F25" s="235" t="s">
        <v>89</v>
      </c>
      <c r="G25" s="234" t="str">
        <f>[1]Sheet3!G24</f>
        <v>(جيد)</v>
      </c>
      <c r="H25" s="234" t="s">
        <v>65</v>
      </c>
      <c r="I25" s="234" t="s">
        <v>60</v>
      </c>
      <c r="J25" s="236" t="s">
        <v>89</v>
      </c>
      <c r="K25" s="237">
        <v>503</v>
      </c>
      <c r="L25" s="238" t="str">
        <f>Sheet2!G24</f>
        <v>جيد جـدا</v>
      </c>
      <c r="M25" s="234" t="str">
        <f>Sheet2!I24</f>
        <v>جيد جـدا</v>
      </c>
      <c r="N25" s="234" t="str">
        <f>Sheet2!K24</f>
        <v>جيد جـدا</v>
      </c>
      <c r="O25" s="234" t="str">
        <f>Sheet2!M24</f>
        <v>(جيد)</v>
      </c>
      <c r="P25" s="234" t="str">
        <f>Sheet2!O24</f>
        <v>(جيد)</v>
      </c>
      <c r="Q25" s="234" t="str">
        <f>Sheet2!Q24</f>
        <v>مقبول</v>
      </c>
      <c r="R25" s="234" t="str">
        <f>Sheet2!S24</f>
        <v>جيد جـدا</v>
      </c>
      <c r="S25" s="234" t="str">
        <f>Sheet2!U24</f>
        <v>مقبول</v>
      </c>
      <c r="T25" s="234" t="str">
        <f>Sheet2!W24</f>
        <v>مقبول</v>
      </c>
      <c r="U25" s="236" t="str">
        <f>Sheet2!Y24</f>
        <v>مقبول</v>
      </c>
      <c r="V25" s="239">
        <v>720</v>
      </c>
      <c r="W25" s="239">
        <f t="shared" si="0"/>
        <v>1223</v>
      </c>
      <c r="X25" s="240">
        <f t="shared" si="1"/>
        <v>71.941176470588232</v>
      </c>
      <c r="Y25" s="241" t="str">
        <f t="shared" si="2"/>
        <v>(جيد)</v>
      </c>
      <c r="Z25" s="242"/>
      <c r="AA25" s="242"/>
      <c r="AB25" s="242"/>
      <c r="AC25" s="242"/>
      <c r="AD25" s="146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</row>
    <row r="26" spans="1:75" ht="75" customHeight="1">
      <c r="A26" s="136">
        <v>56</v>
      </c>
      <c r="B26" s="232">
        <v>1142</v>
      </c>
      <c r="C26" s="233" t="s">
        <v>81</v>
      </c>
      <c r="D26" s="234" t="s">
        <v>89</v>
      </c>
      <c r="E26" s="235" t="str">
        <f>[1]Sheet3!E25</f>
        <v>جيد جدا</v>
      </c>
      <c r="F26" s="235" t="s">
        <v>60</v>
      </c>
      <c r="G26" s="234" t="s">
        <v>60</v>
      </c>
      <c r="H26" s="234" t="s">
        <v>60</v>
      </c>
      <c r="I26" s="234" t="str">
        <f>[1]Sheet3!I25</f>
        <v>(جيد)</v>
      </c>
      <c r="J26" s="236" t="s">
        <v>89</v>
      </c>
      <c r="K26" s="237">
        <v>527</v>
      </c>
      <c r="L26" s="238" t="str">
        <f>Sheet2!G25</f>
        <v>ممتاز</v>
      </c>
      <c r="M26" s="234" t="str">
        <f>Sheet2!I25</f>
        <v>جيد جـدا</v>
      </c>
      <c r="N26" s="234" t="str">
        <f>Sheet2!K25</f>
        <v>ممتاز</v>
      </c>
      <c r="O26" s="234" t="str">
        <f>Sheet2!M25</f>
        <v>(جيد)</v>
      </c>
      <c r="P26" s="234" t="str">
        <f>Sheet2!O25</f>
        <v>جيد جـدا</v>
      </c>
      <c r="Q26" s="234" t="str">
        <f>Sheet2!Q25</f>
        <v>(جيد)</v>
      </c>
      <c r="R26" s="234" t="str">
        <f>Sheet2!S25</f>
        <v>(جيد)</v>
      </c>
      <c r="S26" s="234" t="str">
        <f>Sheet2!U25</f>
        <v>ممتاز</v>
      </c>
      <c r="T26" s="234" t="str">
        <f>Sheet2!W25</f>
        <v>ممتاز</v>
      </c>
      <c r="U26" s="236" t="str">
        <f>Sheet2!Y25</f>
        <v>ممتاز</v>
      </c>
      <c r="V26" s="239">
        <v>827</v>
      </c>
      <c r="W26" s="239">
        <f t="shared" si="0"/>
        <v>1354</v>
      </c>
      <c r="X26" s="240">
        <f t="shared" si="1"/>
        <v>79.647058823529406</v>
      </c>
      <c r="Y26" s="241" t="str">
        <f t="shared" si="2"/>
        <v>جيد جـدا</v>
      </c>
      <c r="Z26" s="242"/>
      <c r="AA26" s="242"/>
      <c r="AB26" s="242"/>
      <c r="AC26" s="242"/>
      <c r="AD26" s="146" t="s">
        <v>120</v>
      </c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</row>
    <row r="27" spans="1:75" ht="75" customHeight="1">
      <c r="A27" s="154">
        <v>57</v>
      </c>
      <c r="B27" s="232">
        <v>1143</v>
      </c>
      <c r="C27" s="233" t="s">
        <v>82</v>
      </c>
      <c r="D27" s="234" t="s">
        <v>90</v>
      </c>
      <c r="E27" s="235" t="s">
        <v>90</v>
      </c>
      <c r="F27" s="235" t="s">
        <v>90</v>
      </c>
      <c r="G27" s="234" t="s">
        <v>60</v>
      </c>
      <c r="H27" s="234" t="s">
        <v>89</v>
      </c>
      <c r="I27" s="234" t="s">
        <v>89</v>
      </c>
      <c r="J27" s="236" t="s">
        <v>90</v>
      </c>
      <c r="K27" s="237">
        <v>605</v>
      </c>
      <c r="L27" s="238" t="str">
        <f>Sheet2!G26</f>
        <v>ممتاز</v>
      </c>
      <c r="M27" s="234" t="str">
        <f>Sheet2!I26</f>
        <v>ممتاز</v>
      </c>
      <c r="N27" s="234" t="str">
        <f>Sheet2!K26</f>
        <v>ممتاز</v>
      </c>
      <c r="O27" s="234" t="str">
        <f>Sheet2!M26</f>
        <v>مقبول</v>
      </c>
      <c r="P27" s="234" t="str">
        <f>Sheet2!O26</f>
        <v>ممتاز</v>
      </c>
      <c r="Q27" s="234" t="str">
        <f>Sheet2!Q26</f>
        <v>(جيد)</v>
      </c>
      <c r="R27" s="234" t="str">
        <f>Sheet2!S26</f>
        <v>جيد جـدا</v>
      </c>
      <c r="S27" s="234" t="str">
        <f>Sheet2!U26</f>
        <v>ممتاز</v>
      </c>
      <c r="T27" s="234" t="str">
        <f>Sheet2!W26</f>
        <v>ممتاز</v>
      </c>
      <c r="U27" s="236" t="str">
        <f>Sheet2!Y26</f>
        <v>جيد جـدا</v>
      </c>
      <c r="V27" s="239">
        <v>859</v>
      </c>
      <c r="W27" s="239">
        <f t="shared" si="0"/>
        <v>1464</v>
      </c>
      <c r="X27" s="240">
        <f t="shared" si="1"/>
        <v>86.117647058823536</v>
      </c>
      <c r="Y27" s="241" t="str">
        <f t="shared" si="2"/>
        <v>ممتاز</v>
      </c>
      <c r="Z27" s="242"/>
      <c r="AA27" s="242"/>
      <c r="AB27" s="242"/>
      <c r="AC27" s="242"/>
      <c r="AD27" s="158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</row>
    <row r="28" spans="1:75" ht="75" customHeight="1">
      <c r="A28" s="154">
        <v>58</v>
      </c>
      <c r="B28" s="232">
        <v>1144</v>
      </c>
      <c r="C28" s="233" t="s">
        <v>83</v>
      </c>
      <c r="D28" s="235" t="s">
        <v>89</v>
      </c>
      <c r="E28" s="235" t="s">
        <v>90</v>
      </c>
      <c r="F28" s="235" t="s">
        <v>90</v>
      </c>
      <c r="G28" s="234" t="s">
        <v>89</v>
      </c>
      <c r="H28" s="234" t="s">
        <v>60</v>
      </c>
      <c r="I28" s="234" t="s">
        <v>90</v>
      </c>
      <c r="J28" s="236" t="s">
        <v>90</v>
      </c>
      <c r="K28" s="237">
        <v>592</v>
      </c>
      <c r="L28" s="238" t="str">
        <f>Sheet2!G27</f>
        <v>ممتاز</v>
      </c>
      <c r="M28" s="234" t="str">
        <f>Sheet2!I27</f>
        <v>جيد جـدا</v>
      </c>
      <c r="N28" s="234" t="str">
        <f>Sheet2!K27</f>
        <v>جيد جـدا</v>
      </c>
      <c r="O28" s="234" t="str">
        <f>Sheet2!M27</f>
        <v>مقبول</v>
      </c>
      <c r="P28" s="234" t="str">
        <f>Sheet2!O27</f>
        <v>جيد جـدا</v>
      </c>
      <c r="Q28" s="234" t="str">
        <f>Sheet2!Q27</f>
        <v>مقبول</v>
      </c>
      <c r="R28" s="234" t="str">
        <f>Sheet2!S27</f>
        <v>جيد جـدا</v>
      </c>
      <c r="S28" s="234" t="str">
        <f>Sheet2!U27</f>
        <v>ممتاز</v>
      </c>
      <c r="T28" s="234" t="str">
        <f>Sheet2!W27</f>
        <v>ممتاز</v>
      </c>
      <c r="U28" s="236" t="str">
        <f>Sheet2!Y27</f>
        <v>ممتاز</v>
      </c>
      <c r="V28" s="239">
        <v>793</v>
      </c>
      <c r="W28" s="239">
        <f t="shared" si="0"/>
        <v>1385</v>
      </c>
      <c r="X28" s="240">
        <f t="shared" si="1"/>
        <v>81.470588235294116</v>
      </c>
      <c r="Y28" s="241" t="str">
        <f t="shared" si="2"/>
        <v>جيد جـدا</v>
      </c>
      <c r="Z28" s="242"/>
      <c r="AA28" s="242"/>
      <c r="AB28" s="242"/>
      <c r="AC28" s="242"/>
      <c r="AD28" s="158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1:75" ht="75" customHeight="1">
      <c r="A29" s="154">
        <v>59</v>
      </c>
      <c r="B29" s="232">
        <v>1145</v>
      </c>
      <c r="C29" s="233" t="s">
        <v>84</v>
      </c>
      <c r="D29" s="234" t="s">
        <v>60</v>
      </c>
      <c r="E29" s="235" t="s">
        <v>91</v>
      </c>
      <c r="F29" s="235" t="s">
        <v>89</v>
      </c>
      <c r="G29" s="234" t="s">
        <v>60</v>
      </c>
      <c r="H29" s="234" t="s">
        <v>60</v>
      </c>
      <c r="I29" s="234" t="s">
        <v>90</v>
      </c>
      <c r="J29" s="236" t="s">
        <v>90</v>
      </c>
      <c r="K29" s="237">
        <v>542</v>
      </c>
      <c r="L29" s="238" t="str">
        <f>Sheet2!G28</f>
        <v>ممتاز</v>
      </c>
      <c r="M29" s="234" t="str">
        <f>Sheet2!I28</f>
        <v>ممتاز</v>
      </c>
      <c r="N29" s="234" t="str">
        <f>Sheet2!K28</f>
        <v>جيد جـدا</v>
      </c>
      <c r="O29" s="234" t="str">
        <f>Sheet2!M28</f>
        <v>مقبول</v>
      </c>
      <c r="P29" s="234" t="str">
        <f>Sheet2!O28</f>
        <v>(جيد)</v>
      </c>
      <c r="Q29" s="234" t="str">
        <f>Sheet2!Q28</f>
        <v>مقبول</v>
      </c>
      <c r="R29" s="234" t="str">
        <f>Sheet2!S28</f>
        <v>(جيد)</v>
      </c>
      <c r="S29" s="234" t="str">
        <f>Sheet2!U28</f>
        <v>جيد جـدا</v>
      </c>
      <c r="T29" s="234" t="str">
        <f>Sheet2!W28</f>
        <v>جيد جـدا</v>
      </c>
      <c r="U29" s="236" t="str">
        <f>Sheet2!Y28</f>
        <v>جيد جـدا</v>
      </c>
      <c r="V29" s="239">
        <v>757</v>
      </c>
      <c r="W29" s="239">
        <f t="shared" si="0"/>
        <v>1299</v>
      </c>
      <c r="X29" s="240">
        <f t="shared" si="1"/>
        <v>76.411764705882348</v>
      </c>
      <c r="Y29" s="241" t="str">
        <f t="shared" si="2"/>
        <v>جيد جـدا</v>
      </c>
      <c r="Z29" s="242"/>
      <c r="AA29" s="242"/>
      <c r="AB29" s="242"/>
      <c r="AC29" s="242"/>
      <c r="AD29" s="158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</row>
    <row r="30" spans="1:75" ht="75" customHeight="1">
      <c r="A30" s="136">
        <v>60</v>
      </c>
      <c r="B30" s="220">
        <v>1146</v>
      </c>
      <c r="C30" s="221" t="s">
        <v>85</v>
      </c>
      <c r="D30" s="234" t="s">
        <v>89</v>
      </c>
      <c r="E30" s="235" t="s">
        <v>90</v>
      </c>
      <c r="F30" s="235" t="s">
        <v>89</v>
      </c>
      <c r="G30" s="234" t="s">
        <v>89</v>
      </c>
      <c r="H30" s="234" t="s">
        <v>60</v>
      </c>
      <c r="I30" s="234" t="s">
        <v>90</v>
      </c>
      <c r="J30" s="246" t="s">
        <v>90</v>
      </c>
      <c r="K30" s="237">
        <v>562</v>
      </c>
      <c r="L30" s="238" t="str">
        <f>Sheet2!G29</f>
        <v>ممتاز</v>
      </c>
      <c r="M30" s="234" t="str">
        <f>Sheet2!I29</f>
        <v>ممتاز</v>
      </c>
      <c r="N30" s="234" t="str">
        <f>Sheet2!K29</f>
        <v>ممتاز</v>
      </c>
      <c r="O30" s="234" t="str">
        <f>Sheet2!M29</f>
        <v>مقبول</v>
      </c>
      <c r="P30" s="234" t="str">
        <f>Sheet2!O29</f>
        <v>(جيد)</v>
      </c>
      <c r="Q30" s="234" t="str">
        <f>Sheet2!Q29</f>
        <v>مقبول</v>
      </c>
      <c r="R30" s="234" t="str">
        <f>Sheet2!S29</f>
        <v>(جيد)</v>
      </c>
      <c r="S30" s="234" t="str">
        <f>Sheet2!U29</f>
        <v>ممتاز</v>
      </c>
      <c r="T30" s="234" t="str">
        <f>Sheet2!W29</f>
        <v>ممتاز</v>
      </c>
      <c r="U30" s="236" t="str">
        <f>Sheet2!Y29</f>
        <v>ممتاز</v>
      </c>
      <c r="V30" s="239">
        <v>792</v>
      </c>
      <c r="W30" s="239">
        <f t="shared" si="0"/>
        <v>1354</v>
      </c>
      <c r="X30" s="240">
        <f t="shared" si="1"/>
        <v>79.647058823529406</v>
      </c>
      <c r="Y30" s="241" t="str">
        <f t="shared" si="2"/>
        <v>جيد جـدا</v>
      </c>
      <c r="Z30" s="242"/>
      <c r="AA30" s="242"/>
      <c r="AB30" s="242"/>
      <c r="AC30" s="242"/>
      <c r="AD30" s="146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</row>
    <row r="31" spans="1:75" ht="75" customHeight="1" thickBot="1">
      <c r="A31" s="167">
        <v>61</v>
      </c>
      <c r="B31" s="247">
        <v>1147</v>
      </c>
      <c r="C31" s="248" t="s">
        <v>86</v>
      </c>
      <c r="D31" s="249" t="s">
        <v>65</v>
      </c>
      <c r="E31" s="250" t="s">
        <v>65</v>
      </c>
      <c r="F31" s="250" t="s">
        <v>65</v>
      </c>
      <c r="G31" s="249" t="str">
        <f>[1]Sheet3!G26</f>
        <v>(جيد)</v>
      </c>
      <c r="H31" s="249" t="s">
        <v>65</v>
      </c>
      <c r="I31" s="249" t="s">
        <v>65</v>
      </c>
      <c r="J31" s="251" t="s">
        <v>65</v>
      </c>
      <c r="K31" s="252">
        <v>426</v>
      </c>
      <c r="L31" s="253" t="str">
        <f>Sheet2!G30</f>
        <v>(جيد)</v>
      </c>
      <c r="M31" s="249" t="str">
        <f>Sheet2!I30</f>
        <v>ممتاز</v>
      </c>
      <c r="N31" s="249" t="str">
        <f>Sheet2!K30</f>
        <v>مقبول</v>
      </c>
      <c r="O31" s="249" t="str">
        <f>Sheet2!M30</f>
        <v>مقبول</v>
      </c>
      <c r="P31" s="249" t="str">
        <f>Sheet2!O30</f>
        <v>مقبول</v>
      </c>
      <c r="Q31" s="249" t="str">
        <f>Sheet2!Q30</f>
        <v>مقبول</v>
      </c>
      <c r="R31" s="249" t="str">
        <f>Sheet2!S30</f>
        <v>(جيد)</v>
      </c>
      <c r="S31" s="249" t="str">
        <f>Sheet2!U30</f>
        <v>جيد جـدا</v>
      </c>
      <c r="T31" s="249" t="str">
        <f>Sheet2!W30</f>
        <v>(جيد)</v>
      </c>
      <c r="U31" s="254" t="str">
        <f>Sheet2!Y30</f>
        <v>(جيد)</v>
      </c>
      <c r="V31" s="255">
        <v>637</v>
      </c>
      <c r="W31" s="255">
        <f t="shared" si="0"/>
        <v>1063</v>
      </c>
      <c r="X31" s="256">
        <f t="shared" si="1"/>
        <v>62.529411764705884</v>
      </c>
      <c r="Y31" s="257" t="str">
        <f t="shared" si="2"/>
        <v>مقبول</v>
      </c>
      <c r="Z31" s="258"/>
      <c r="AA31" s="258"/>
      <c r="AB31" s="258"/>
      <c r="AC31" s="258"/>
      <c r="AD31" s="177" t="s">
        <v>122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</row>
    <row r="32" spans="1:75" ht="60" customHeight="1" thickTop="1">
      <c r="A32" s="259"/>
      <c r="B32" s="260" t="s">
        <v>22</v>
      </c>
      <c r="C32" s="260"/>
      <c r="D32" s="261" t="s">
        <v>23</v>
      </c>
      <c r="E32" s="261"/>
      <c r="F32" s="261"/>
      <c r="G32" s="261"/>
      <c r="H32" s="261"/>
      <c r="I32" s="261"/>
      <c r="J32" s="261"/>
      <c r="K32" s="261" t="s">
        <v>24</v>
      </c>
      <c r="L32" s="261"/>
      <c r="M32" s="262"/>
      <c r="N32" s="262"/>
      <c r="O32" s="262"/>
      <c r="P32" s="261" t="s">
        <v>25</v>
      </c>
      <c r="Q32" s="261"/>
      <c r="R32" s="261"/>
      <c r="S32" s="261"/>
      <c r="T32" s="261"/>
      <c r="U32" s="260" t="s">
        <v>33</v>
      </c>
      <c r="V32" s="260"/>
      <c r="W32" s="262"/>
      <c r="X32" s="263" t="s">
        <v>113</v>
      </c>
      <c r="Y32" s="263"/>
      <c r="Z32" s="263"/>
      <c r="AA32" s="264"/>
      <c r="AB32" s="264"/>
      <c r="AC32" s="265"/>
      <c r="AD32" s="178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</row>
    <row r="33" spans="1:75" ht="60" customHeight="1">
      <c r="A33" s="259"/>
      <c r="B33" s="266" t="s">
        <v>26</v>
      </c>
      <c r="C33" s="266"/>
      <c r="D33" s="261" t="s">
        <v>27</v>
      </c>
      <c r="E33" s="261"/>
      <c r="F33" s="261"/>
      <c r="G33" s="261"/>
      <c r="H33" s="261"/>
      <c r="I33" s="261"/>
      <c r="J33" s="267" t="s">
        <v>106</v>
      </c>
      <c r="K33" s="267"/>
      <c r="L33" s="267"/>
      <c r="M33" s="267"/>
      <c r="N33" s="267"/>
      <c r="O33" s="267"/>
      <c r="P33" s="266" t="s">
        <v>114</v>
      </c>
      <c r="Q33" s="266"/>
      <c r="R33" s="266"/>
      <c r="S33" s="266"/>
      <c r="T33" s="262"/>
      <c r="U33" s="262"/>
      <c r="V33" s="261" t="s">
        <v>115</v>
      </c>
      <c r="W33" s="268"/>
      <c r="X33" s="268"/>
      <c r="Y33" s="268"/>
      <c r="Z33" s="268"/>
      <c r="AA33" s="268"/>
      <c r="AB33" s="268"/>
      <c r="AC33" s="268"/>
      <c r="AD33" s="268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</row>
    <row r="34" spans="1:75" ht="60" customHeight="1">
      <c r="A34" s="259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9" t="s">
        <v>116</v>
      </c>
      <c r="X34" s="269"/>
      <c r="Y34" s="269"/>
      <c r="Z34" s="269"/>
      <c r="AA34" s="269"/>
      <c r="AB34" s="269"/>
      <c r="AC34" s="269"/>
      <c r="AD34" s="187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</row>
    <row r="35" spans="1: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</sheetData>
  <mergeCells count="40">
    <mergeCell ref="W34:AC34"/>
    <mergeCell ref="AD8:AD10"/>
    <mergeCell ref="O8:O9"/>
    <mergeCell ref="P8:P9"/>
    <mergeCell ref="P33:S33"/>
    <mergeCell ref="AA8:AB9"/>
    <mergeCell ref="Z8:Z10"/>
    <mergeCell ref="AC8:AC10"/>
    <mergeCell ref="X32:Z32"/>
    <mergeCell ref="A8:A10"/>
    <mergeCell ref="Y8:Y10"/>
    <mergeCell ref="X8:X9"/>
    <mergeCell ref="D8:D9"/>
    <mergeCell ref="E8:E9"/>
    <mergeCell ref="H8:H9"/>
    <mergeCell ref="I8:I9"/>
    <mergeCell ref="M8:M9"/>
    <mergeCell ref="J8:J9"/>
    <mergeCell ref="U8:U9"/>
    <mergeCell ref="L8:L9"/>
    <mergeCell ref="W8:W9"/>
    <mergeCell ref="Q8:Q9"/>
    <mergeCell ref="K8:K9"/>
    <mergeCell ref="B32:C32"/>
    <mergeCell ref="U32:V32"/>
    <mergeCell ref="B33:C33"/>
    <mergeCell ref="R8:R9"/>
    <mergeCell ref="S8:S9"/>
    <mergeCell ref="T8:T9"/>
    <mergeCell ref="V8:V9"/>
    <mergeCell ref="B8:B10"/>
    <mergeCell ref="C8:C10"/>
    <mergeCell ref="F8:F9"/>
    <mergeCell ref="G8:G9"/>
    <mergeCell ref="N8:N9"/>
    <mergeCell ref="A2:C2"/>
    <mergeCell ref="A3:C3"/>
    <mergeCell ref="A4:C4"/>
    <mergeCell ref="A5:BW5"/>
    <mergeCell ref="J6:BI6"/>
  </mergeCells>
  <phoneticPr fontId="9" type="noConversion"/>
  <printOptions horizontalCentered="1" verticalCentered="1"/>
  <pageMargins left="0" right="0.39370078740157483" top="0" bottom="0" header="0" footer="0"/>
  <pageSetup paperSize="9" scale="25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USER</cp:lastModifiedBy>
  <cp:lastPrinted>2016-06-21T07:37:27Z</cp:lastPrinted>
  <dcterms:created xsi:type="dcterms:W3CDTF">2015-05-25T15:58:52Z</dcterms:created>
  <dcterms:modified xsi:type="dcterms:W3CDTF">2016-07-27T08:55:28Z</dcterms:modified>
</cp:coreProperties>
</file>