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6260" windowHeight="5775" activeTab="1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X11" i="3"/>
  <c r="W15" l="1"/>
  <c r="X15" s="1"/>
  <c r="W27"/>
  <c r="X27" s="1"/>
  <c r="W29"/>
  <c r="X29" s="1"/>
  <c r="D22"/>
  <c r="D23"/>
  <c r="AA11" i="2"/>
  <c r="AA12"/>
  <c r="AA13"/>
  <c r="AA15"/>
  <c r="AA16"/>
  <c r="AA17"/>
  <c r="AA18"/>
  <c r="AA19"/>
  <c r="AA20"/>
  <c r="AA21"/>
  <c r="AA22"/>
  <c r="AA23"/>
  <c r="AA25"/>
  <c r="AA26"/>
  <c r="AA27"/>
  <c r="AA28"/>
  <c r="M28" i="3"/>
  <c r="M29"/>
  <c r="N27" i="2"/>
  <c r="BB11" i="1"/>
  <c r="BC11" s="1"/>
  <c r="BB12"/>
  <c r="BC12" s="1"/>
  <c r="BB13"/>
  <c r="BC13" s="1"/>
  <c r="BB14"/>
  <c r="BC14" s="1"/>
  <c r="BB15"/>
  <c r="BC15" s="1"/>
  <c r="BB16"/>
  <c r="BC16" s="1"/>
  <c r="BB17"/>
  <c r="BC17" s="1"/>
  <c r="BB18"/>
  <c r="BC18" s="1"/>
  <c r="BB19"/>
  <c r="BC19" s="1"/>
  <c r="BB20"/>
  <c r="BC20" s="1"/>
  <c r="BB21"/>
  <c r="BC21" s="1"/>
  <c r="BB22"/>
  <c r="BC22" s="1"/>
  <c r="BB23"/>
  <c r="BC23" s="1"/>
  <c r="BB24"/>
  <c r="BC24" s="1"/>
  <c r="BB25"/>
  <c r="BC25" s="1"/>
  <c r="BB26"/>
  <c r="BC26" s="1"/>
  <c r="Y26" i="2" s="1"/>
  <c r="U27" i="3" s="1"/>
  <c r="BB27" i="1"/>
  <c r="X27" i="2" s="1"/>
  <c r="BB28" i="1"/>
  <c r="X28" i="2" s="1"/>
  <c r="BB29" i="1"/>
  <c r="BC29" s="1"/>
  <c r="AY14"/>
  <c r="AX11"/>
  <c r="AY11" s="1"/>
  <c r="AX12"/>
  <c r="AY12" s="1"/>
  <c r="AX13"/>
  <c r="AY13" s="1"/>
  <c r="AX14"/>
  <c r="AX15"/>
  <c r="AY15" s="1"/>
  <c r="AX16"/>
  <c r="AY16" s="1"/>
  <c r="AX17"/>
  <c r="AY17" s="1"/>
  <c r="AX18"/>
  <c r="AY18" s="1"/>
  <c r="AX19"/>
  <c r="AY19" s="1"/>
  <c r="AX20"/>
  <c r="AY20" s="1"/>
  <c r="AX21"/>
  <c r="AY21" s="1"/>
  <c r="AX22"/>
  <c r="AY22" s="1"/>
  <c r="AX23"/>
  <c r="AY23" s="1"/>
  <c r="AX25"/>
  <c r="AY25" s="1"/>
  <c r="AX26"/>
  <c r="V26" i="2" s="1"/>
  <c r="AX27" i="1"/>
  <c r="V27" i="2" s="1"/>
  <c r="AX28" i="1"/>
  <c r="AY28" s="1"/>
  <c r="W28" i="2" s="1"/>
  <c r="T29" i="3" s="1"/>
  <c r="AX29" i="1"/>
  <c r="AY29" s="1"/>
  <c r="AS11"/>
  <c r="AT11" s="1"/>
  <c r="AS12"/>
  <c r="AT12" s="1"/>
  <c r="AS13"/>
  <c r="AT13" s="1"/>
  <c r="AS14"/>
  <c r="AT14" s="1"/>
  <c r="AS15"/>
  <c r="AT15" s="1"/>
  <c r="AS16"/>
  <c r="AT16" s="1"/>
  <c r="AS17"/>
  <c r="AT17" s="1"/>
  <c r="AS18"/>
  <c r="AT18" s="1"/>
  <c r="AS19"/>
  <c r="AT19" s="1"/>
  <c r="AS20"/>
  <c r="AT20" s="1"/>
  <c r="AS21"/>
  <c r="AT21" s="1"/>
  <c r="AS22"/>
  <c r="AT22" s="1"/>
  <c r="AS23"/>
  <c r="AT23" s="1"/>
  <c r="AS25"/>
  <c r="AT25" s="1"/>
  <c r="AS26"/>
  <c r="AT26" s="1"/>
  <c r="U26" i="2" s="1"/>
  <c r="S27" i="3" s="1"/>
  <c r="AS27" i="1"/>
  <c r="T27" i="2" s="1"/>
  <c r="AS28" i="1"/>
  <c r="T28" i="2" s="1"/>
  <c r="AS29" i="1"/>
  <c r="AT29" s="1"/>
  <c r="AN11"/>
  <c r="AO11" s="1"/>
  <c r="AN12"/>
  <c r="AO12" s="1"/>
  <c r="AN13"/>
  <c r="AO13" s="1"/>
  <c r="AO14"/>
  <c r="AN15"/>
  <c r="AO15" s="1"/>
  <c r="AN16"/>
  <c r="AO16" s="1"/>
  <c r="AN17"/>
  <c r="AO17" s="1"/>
  <c r="AN18"/>
  <c r="AO18" s="1"/>
  <c r="AN19"/>
  <c r="AO19" s="1"/>
  <c r="AN20"/>
  <c r="AO20" s="1"/>
  <c r="AN21"/>
  <c r="AO21" s="1"/>
  <c r="AN22"/>
  <c r="AO22" s="1"/>
  <c r="AN23"/>
  <c r="AO23" s="1"/>
  <c r="AN25"/>
  <c r="AO25" s="1"/>
  <c r="AN26"/>
  <c r="R26" i="2" s="1"/>
  <c r="AN27" i="1"/>
  <c r="R27" i="2" s="1"/>
  <c r="AN28" i="1"/>
  <c r="AO28" s="1"/>
  <c r="S28" i="2" s="1"/>
  <c r="R29" i="3" s="1"/>
  <c r="AN29" i="1"/>
  <c r="AO29" s="1"/>
  <c r="AE27"/>
  <c r="O27" i="2" s="1"/>
  <c r="P28" i="3" s="1"/>
  <c r="AD11" i="1"/>
  <c r="AE11" s="1"/>
  <c r="AD12"/>
  <c r="AE12" s="1"/>
  <c r="AD13"/>
  <c r="AE13" s="1"/>
  <c r="AD14"/>
  <c r="AE14" s="1"/>
  <c r="AD15"/>
  <c r="AE15" s="1"/>
  <c r="AE16"/>
  <c r="AD17"/>
  <c r="AE17" s="1"/>
  <c r="AD18"/>
  <c r="AE18" s="1"/>
  <c r="AD19"/>
  <c r="AE19" s="1"/>
  <c r="AD20"/>
  <c r="AE20" s="1"/>
  <c r="AD21"/>
  <c r="AE21" s="1"/>
  <c r="AD22"/>
  <c r="AE22" s="1"/>
  <c r="AD23"/>
  <c r="AE23" s="1"/>
  <c r="AD25"/>
  <c r="AE25" s="1"/>
  <c r="AD26"/>
  <c r="AD27"/>
  <c r="AD28"/>
  <c r="N28" i="2" s="1"/>
  <c r="AD29" i="1"/>
  <c r="AE29" s="1"/>
  <c r="Z27"/>
  <c r="M27" i="2" s="1"/>
  <c r="O28" i="3" s="1"/>
  <c r="Y11" i="1"/>
  <c r="Z11" s="1"/>
  <c r="Z12"/>
  <c r="Y13"/>
  <c r="Z13" s="1"/>
  <c r="Z14"/>
  <c r="Y15"/>
  <c r="Z15" s="1"/>
  <c r="Z16"/>
  <c r="Y17"/>
  <c r="Z17" s="1"/>
  <c r="Y18"/>
  <c r="Z18" s="1"/>
  <c r="Y19"/>
  <c r="Z19" s="1"/>
  <c r="Y20"/>
  <c r="Z20" s="1"/>
  <c r="Y21"/>
  <c r="Z21" s="1"/>
  <c r="Y22"/>
  <c r="Z22" s="1"/>
  <c r="Y23"/>
  <c r="Z23" s="1"/>
  <c r="Y25"/>
  <c r="Z25" s="1"/>
  <c r="Y26"/>
  <c r="L26" i="2" s="1"/>
  <c r="Y27" i="1"/>
  <c r="L27" i="2" s="1"/>
  <c r="Y28" i="1"/>
  <c r="Y29"/>
  <c r="Z29" s="1"/>
  <c r="U11"/>
  <c r="U15"/>
  <c r="K27" i="2"/>
  <c r="N28" i="3" s="1"/>
  <c r="U29" i="1"/>
  <c r="T11"/>
  <c r="U12"/>
  <c r="T13"/>
  <c r="U13" s="1"/>
  <c r="T14"/>
  <c r="U14" s="1"/>
  <c r="T15"/>
  <c r="T16"/>
  <c r="U16" s="1"/>
  <c r="T17"/>
  <c r="U17" s="1"/>
  <c r="T18"/>
  <c r="U18" s="1"/>
  <c r="T19"/>
  <c r="U19" s="1"/>
  <c r="T20"/>
  <c r="U20" s="1"/>
  <c r="T21"/>
  <c r="U21" s="1"/>
  <c r="T22"/>
  <c r="U22" s="1"/>
  <c r="T23"/>
  <c r="U23" s="1"/>
  <c r="T25"/>
  <c r="U25" s="1"/>
  <c r="T26"/>
  <c r="T28"/>
  <c r="J28" i="2" s="1"/>
  <c r="T29" i="1"/>
  <c r="N11"/>
  <c r="O11" s="1"/>
  <c r="N12"/>
  <c r="O12" s="1"/>
  <c r="N13"/>
  <c r="O13" s="1"/>
  <c r="N14"/>
  <c r="O14" s="1"/>
  <c r="N15"/>
  <c r="O15" s="1"/>
  <c r="N16"/>
  <c r="O16" s="1"/>
  <c r="N17"/>
  <c r="O17" s="1"/>
  <c r="N18"/>
  <c r="O18" s="1"/>
  <c r="N19"/>
  <c r="O19" s="1"/>
  <c r="N20"/>
  <c r="O20" s="1"/>
  <c r="N21"/>
  <c r="O21" s="1"/>
  <c r="N22"/>
  <c r="O22" s="1"/>
  <c r="N23"/>
  <c r="O23" s="1"/>
  <c r="I24" i="2"/>
  <c r="N25" i="1"/>
  <c r="O25" s="1"/>
  <c r="N26"/>
  <c r="H26" i="2" s="1"/>
  <c r="N27" i="1"/>
  <c r="H27" i="2" s="1"/>
  <c r="N28" i="1"/>
  <c r="O28" s="1"/>
  <c r="N29"/>
  <c r="O29" s="1"/>
  <c r="I26" i="2" s="1"/>
  <c r="M27" i="3" s="1"/>
  <c r="J27" i="1"/>
  <c r="G27" i="2" s="1"/>
  <c r="L28" i="3" s="1"/>
  <c r="I11" i="1"/>
  <c r="J11" s="1"/>
  <c r="G11" i="2" s="1"/>
  <c r="I12" i="1"/>
  <c r="F12" i="2" s="1"/>
  <c r="I13" i="1"/>
  <c r="F13" i="2" s="1"/>
  <c r="I14" i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5"/>
  <c r="J25" s="1"/>
  <c r="I26"/>
  <c r="F26" i="2" s="1"/>
  <c r="I27" i="1"/>
  <c r="F27" i="2" s="1"/>
  <c r="I28" i="1"/>
  <c r="F28" i="2" s="1"/>
  <c r="I29" i="1"/>
  <c r="J29" s="1"/>
  <c r="AO27" l="1"/>
  <c r="S27" i="2" s="1"/>
  <c r="R28" i="3" s="1"/>
  <c r="AO26" i="1"/>
  <c r="S26" i="2" s="1"/>
  <c r="R27" i="3" s="1"/>
  <c r="BC28" i="1"/>
  <c r="Y28" i="2" s="1"/>
  <c r="U29" i="3" s="1"/>
  <c r="AE28" i="1"/>
  <c r="O28" i="2" s="1"/>
  <c r="P29" i="3" s="1"/>
  <c r="J12" i="1"/>
  <c r="G12" i="2" s="1"/>
  <c r="AT28" i="1"/>
  <c r="U28" i="2" s="1"/>
  <c r="S29" i="3" s="1"/>
  <c r="BC27" i="1"/>
  <c r="Y27" i="2" s="1"/>
  <c r="U28" i="3" s="1"/>
  <c r="H28" i="2"/>
  <c r="X26"/>
  <c r="F11"/>
  <c r="J28" i="1"/>
  <c r="G28" i="2" s="1"/>
  <c r="L29" i="3" s="1"/>
  <c r="AT27" i="1"/>
  <c r="U27" i="2" s="1"/>
  <c r="S28" i="3" s="1"/>
  <c r="AY26" i="1"/>
  <c r="W26" i="2" s="1"/>
  <c r="T27" i="3" s="1"/>
  <c r="J14" i="1"/>
  <c r="L15" i="3" s="1"/>
  <c r="N26" i="2"/>
  <c r="AE26" i="1"/>
  <c r="O26" i="2" s="1"/>
  <c r="P27" i="3" s="1"/>
  <c r="O27" i="1"/>
  <c r="L28" i="2"/>
  <c r="Z28" i="1"/>
  <c r="M28" i="2" s="1"/>
  <c r="O29" i="3" s="1"/>
  <c r="Z26" i="1"/>
  <c r="M26" i="2" s="1"/>
  <c r="O27" i="3" s="1"/>
  <c r="R28" i="2"/>
  <c r="T26"/>
  <c r="J26" i="1"/>
  <c r="G26" i="2" s="1"/>
  <c r="L27" i="3" s="1"/>
  <c r="J13" i="1"/>
  <c r="G13" i="2" s="1"/>
  <c r="O26" i="1"/>
  <c r="U28"/>
  <c r="K28" i="2" s="1"/>
  <c r="N29" i="3" s="1"/>
  <c r="AY27" i="1"/>
  <c r="W27" i="2" s="1"/>
  <c r="T28" i="3" s="1"/>
  <c r="V28" i="2"/>
  <c r="J26"/>
  <c r="U26" i="1"/>
  <c r="K26" i="2" s="1"/>
  <c r="N27" i="3" s="1"/>
  <c r="AI29" i="1"/>
  <c r="AJ29" s="1"/>
  <c r="AI28"/>
  <c r="AI27"/>
  <c r="AI26"/>
  <c r="AI25"/>
  <c r="AJ25" s="1"/>
  <c r="AI23"/>
  <c r="AJ23" s="1"/>
  <c r="AI22"/>
  <c r="AJ22" s="1"/>
  <c r="AI21"/>
  <c r="AJ21" s="1"/>
  <c r="AI20"/>
  <c r="AJ20" s="1"/>
  <c r="AI19"/>
  <c r="AJ19" s="1"/>
  <c r="AI18"/>
  <c r="AJ18" s="1"/>
  <c r="AI17"/>
  <c r="AJ17" s="1"/>
  <c r="AI16"/>
  <c r="AJ16" s="1"/>
  <c r="AI15"/>
  <c r="AJ15" s="1"/>
  <c r="AJ14"/>
  <c r="AI13"/>
  <c r="AJ13" s="1"/>
  <c r="AJ12"/>
  <c r="AI11"/>
  <c r="AJ11" s="1"/>
  <c r="AI10"/>
  <c r="AJ10" s="1"/>
  <c r="AD10"/>
  <c r="AE10" s="1"/>
  <c r="P11" i="3" s="1"/>
  <c r="O12" i="2"/>
  <c r="P13" i="3" s="1"/>
  <c r="P15"/>
  <c r="O16" i="2"/>
  <c r="P17" i="3" s="1"/>
  <c r="O18" i="2"/>
  <c r="P19" i="3" s="1"/>
  <c r="O20" i="2"/>
  <c r="P21" i="3" s="1"/>
  <c r="O22" i="2"/>
  <c r="P23" i="3" s="1"/>
  <c r="O24" i="2"/>
  <c r="P25" i="3" s="1"/>
  <c r="P30"/>
  <c r="W12"/>
  <c r="X12" s="1"/>
  <c r="W13"/>
  <c r="X13" s="1"/>
  <c r="W14"/>
  <c r="X14" s="1"/>
  <c r="W16"/>
  <c r="X16" s="1"/>
  <c r="W17"/>
  <c r="X17" s="1"/>
  <c r="W18"/>
  <c r="X18" s="1"/>
  <c r="W19"/>
  <c r="X19" s="1"/>
  <c r="W20"/>
  <c r="X20" s="1"/>
  <c r="W21"/>
  <c r="X21" s="1"/>
  <c r="W22"/>
  <c r="X22" s="1"/>
  <c r="W23"/>
  <c r="X23" s="1"/>
  <c r="W24"/>
  <c r="X24" s="1"/>
  <c r="W26"/>
  <c r="X26" s="1"/>
  <c r="W30"/>
  <c r="X30" s="1"/>
  <c r="D11"/>
  <c r="F11"/>
  <c r="G11"/>
  <c r="G12"/>
  <c r="J12"/>
  <c r="J14"/>
  <c r="G15"/>
  <c r="H15"/>
  <c r="I15"/>
  <c r="J15"/>
  <c r="G16"/>
  <c r="I16"/>
  <c r="J16"/>
  <c r="E17"/>
  <c r="F17"/>
  <c r="I17"/>
  <c r="J17"/>
  <c r="E21"/>
  <c r="I21"/>
  <c r="J21"/>
  <c r="E22"/>
  <c r="F22"/>
  <c r="G22"/>
  <c r="I22"/>
  <c r="E23"/>
  <c r="G23"/>
  <c r="G24"/>
  <c r="I25"/>
  <c r="J25"/>
  <c r="G26"/>
  <c r="F30"/>
  <c r="X13" i="2"/>
  <c r="V24"/>
  <c r="W24"/>
  <c r="T25" i="3" s="1"/>
  <c r="T24" i="2"/>
  <c r="U24"/>
  <c r="S25" i="3" s="1"/>
  <c r="J24" i="2"/>
  <c r="K24"/>
  <c r="N25" i="3" s="1"/>
  <c r="X18" i="2"/>
  <c r="I10" i="1"/>
  <c r="AN10"/>
  <c r="AO10" s="1"/>
  <c r="R11" i="3" s="1"/>
  <c r="S12" i="2"/>
  <c r="R13" i="3" s="1"/>
  <c r="R15"/>
  <c r="S16" i="2"/>
  <c r="R17" i="3" s="1"/>
  <c r="S18" i="2"/>
  <c r="R19" i="3" s="1"/>
  <c r="S20" i="2"/>
  <c r="R21" i="3" s="1"/>
  <c r="S22" i="2"/>
  <c r="R23" i="3" s="1"/>
  <c r="S24" i="2"/>
  <c r="R25" i="3" s="1"/>
  <c r="R30"/>
  <c r="Y11" i="2"/>
  <c r="U12" i="3" s="1"/>
  <c r="Y13" i="2"/>
  <c r="U14" i="3" s="1"/>
  <c r="Y15" i="2"/>
  <c r="U16" i="3" s="1"/>
  <c r="Y17" i="2"/>
  <c r="U18" i="3" s="1"/>
  <c r="Y19" i="2"/>
  <c r="U20" i="3" s="1"/>
  <c r="Y21" i="2"/>
  <c r="U22" i="3" s="1"/>
  <c r="Y23" i="2"/>
  <c r="U24" i="3" s="1"/>
  <c r="BB10" i="1"/>
  <c r="W12" i="2"/>
  <c r="T13" i="3" s="1"/>
  <c r="T15"/>
  <c r="W16" i="2"/>
  <c r="T17" i="3" s="1"/>
  <c r="W18" i="2"/>
  <c r="T19" i="3" s="1"/>
  <c r="W20" i="2"/>
  <c r="T21" i="3" s="1"/>
  <c r="W22" i="2"/>
  <c r="T23" i="3" s="1"/>
  <c r="T30"/>
  <c r="AX10" i="1"/>
  <c r="AY10" s="1"/>
  <c r="T11" i="3" s="1"/>
  <c r="AS10" i="1"/>
  <c r="AT10" s="1"/>
  <c r="T10"/>
  <c r="I12" i="2"/>
  <c r="M13" i="3" s="1"/>
  <c r="M15"/>
  <c r="I16" i="2"/>
  <c r="M17" i="3" s="1"/>
  <c r="I18" i="2"/>
  <c r="M19" i="3" s="1"/>
  <c r="I19" i="2"/>
  <c r="M20" i="3" s="1"/>
  <c r="I20" i="2"/>
  <c r="M21" i="3" s="1"/>
  <c r="I22" i="2"/>
  <c r="M23" i="3" s="1"/>
  <c r="I23" i="2"/>
  <c r="M24" i="3" s="1"/>
  <c r="M25"/>
  <c r="M30"/>
  <c r="N10" i="1"/>
  <c r="O10" s="1"/>
  <c r="M11" i="3" s="1"/>
  <c r="K11" i="2"/>
  <c r="N12" i="3" s="1"/>
  <c r="K13" i="2"/>
  <c r="N14" i="3" s="1"/>
  <c r="K15" i="2"/>
  <c r="N16" i="3" s="1"/>
  <c r="K17" i="2"/>
  <c r="N18" i="3" s="1"/>
  <c r="K19" i="2"/>
  <c r="N20" i="3" s="1"/>
  <c r="K21" i="2"/>
  <c r="N22" i="3" s="1"/>
  <c r="K23" i="2"/>
  <c r="N24" i="3" s="1"/>
  <c r="M11" i="2"/>
  <c r="O12" i="3" s="1"/>
  <c r="O15"/>
  <c r="M16" i="2"/>
  <c r="O17" i="3" s="1"/>
  <c r="M18" i="2"/>
  <c r="O19" i="3" s="1"/>
  <c r="M20" i="2"/>
  <c r="O21" i="3" s="1"/>
  <c r="M22" i="2"/>
  <c r="O23" i="3" s="1"/>
  <c r="M24" i="2"/>
  <c r="O25" i="3" s="1"/>
  <c r="O30"/>
  <c r="Y10" i="1"/>
  <c r="L12" i="3"/>
  <c r="L14"/>
  <c r="G15" i="2"/>
  <c r="L16" i="3" s="1"/>
  <c r="G17" i="2"/>
  <c r="L18" i="3" s="1"/>
  <c r="G19" i="2"/>
  <c r="L20" i="3" s="1"/>
  <c r="G21" i="2"/>
  <c r="L22" i="3" s="1"/>
  <c r="G23" i="2"/>
  <c r="L24" i="3" s="1"/>
  <c r="G25" i="2"/>
  <c r="L26" i="3" s="1"/>
  <c r="J10" i="1" l="1"/>
  <c r="L11" i="3" s="1"/>
  <c r="Z28" i="2"/>
  <c r="AB28" s="1"/>
  <c r="AJ26" i="1"/>
  <c r="Q26" i="2" s="1"/>
  <c r="Q27" i="3" s="1"/>
  <c r="P26" i="2"/>
  <c r="Z26" s="1"/>
  <c r="AB26" s="1"/>
  <c r="AC26" s="1"/>
  <c r="AJ27" i="1"/>
  <c r="Q27" i="2" s="1"/>
  <c r="Q28" i="3" s="1"/>
  <c r="P27" i="2"/>
  <c r="AJ28" i="1"/>
  <c r="Q28" i="2" s="1"/>
  <c r="Q29" i="3" s="1"/>
  <c r="P28" i="2"/>
  <c r="U23"/>
  <c r="S24" i="3" s="1"/>
  <c r="U21" i="2"/>
  <c r="S22" i="3" s="1"/>
  <c r="U19" i="2"/>
  <c r="S20" i="3" s="1"/>
  <c r="U17" i="2"/>
  <c r="S18" i="3" s="1"/>
  <c r="U15" i="2"/>
  <c r="S16" i="3" s="1"/>
  <c r="U13" i="2"/>
  <c r="S14" i="3" s="1"/>
  <c r="U11" i="2"/>
  <c r="S12" i="3" s="1"/>
  <c r="Y25" i="2"/>
  <c r="U26" i="3" s="1"/>
  <c r="U25" i="2"/>
  <c r="S26" i="3" s="1"/>
  <c r="N16" i="2"/>
  <c r="R12"/>
  <c r="R16"/>
  <c r="T25"/>
  <c r="J19"/>
  <c r="L20"/>
  <c r="J17"/>
  <c r="L18"/>
  <c r="R24"/>
  <c r="V18"/>
  <c r="J11"/>
  <c r="N24"/>
  <c r="V16"/>
  <c r="R18"/>
  <c r="H16"/>
  <c r="N22"/>
  <c r="J23"/>
  <c r="J15"/>
  <c r="L24"/>
  <c r="L16"/>
  <c r="N20"/>
  <c r="N12"/>
  <c r="R22"/>
  <c r="V22"/>
  <c r="H12"/>
  <c r="J21"/>
  <c r="J13"/>
  <c r="L22"/>
  <c r="N18"/>
  <c r="R20"/>
  <c r="V20"/>
  <c r="V12"/>
  <c r="Z10" i="1"/>
  <c r="O11" i="3" s="1"/>
  <c r="Q25" i="2"/>
  <c r="Q26" i="3" s="1"/>
  <c r="P25" i="2"/>
  <c r="Q21"/>
  <c r="Q22" i="3" s="1"/>
  <c r="P21" i="2"/>
  <c r="Q17"/>
  <c r="Q18" i="3" s="1"/>
  <c r="P17" i="2"/>
  <c r="Q13"/>
  <c r="Q14" i="3" s="1"/>
  <c r="P13" i="2"/>
  <c r="O25"/>
  <c r="P26" i="3" s="1"/>
  <c r="N25" i="2"/>
  <c r="O21"/>
  <c r="P22" i="3" s="1"/>
  <c r="N21" i="2"/>
  <c r="O13"/>
  <c r="P14" i="3" s="1"/>
  <c r="N13" i="2"/>
  <c r="M25"/>
  <c r="O26" i="3" s="1"/>
  <c r="L25" i="2"/>
  <c r="M21"/>
  <c r="O22" i="3" s="1"/>
  <c r="L21" i="2"/>
  <c r="M17"/>
  <c r="O18" i="3" s="1"/>
  <c r="L17" i="2"/>
  <c r="M13"/>
  <c r="O14" i="3" s="1"/>
  <c r="L13" i="2"/>
  <c r="K25"/>
  <c r="N26" i="3" s="1"/>
  <c r="J25" i="2"/>
  <c r="K20"/>
  <c r="N21" i="3" s="1"/>
  <c r="J20" i="2"/>
  <c r="K16"/>
  <c r="N17" i="3" s="1"/>
  <c r="J16" i="2"/>
  <c r="K12"/>
  <c r="N13" i="3" s="1"/>
  <c r="J12" i="2"/>
  <c r="I25"/>
  <c r="M26" i="3" s="1"/>
  <c r="H25" i="2"/>
  <c r="I21"/>
  <c r="M22" i="3" s="1"/>
  <c r="H21" i="2"/>
  <c r="I17"/>
  <c r="M18" i="3" s="1"/>
  <c r="H17" i="2"/>
  <c r="I13"/>
  <c r="M14" i="3" s="1"/>
  <c r="H13" i="2"/>
  <c r="S11" i="3"/>
  <c r="G24" i="2"/>
  <c r="L25" i="3" s="1"/>
  <c r="F24" i="2"/>
  <c r="G20"/>
  <c r="L21" i="3" s="1"/>
  <c r="F20" i="2"/>
  <c r="G16"/>
  <c r="L17" i="3" s="1"/>
  <c r="F16" i="2"/>
  <c r="L13" i="3"/>
  <c r="Q11"/>
  <c r="Q23" i="2"/>
  <c r="Q24" i="3" s="1"/>
  <c r="P23" i="2"/>
  <c r="Q19"/>
  <c r="Q20" i="3" s="1"/>
  <c r="P19" i="2"/>
  <c r="Q15"/>
  <c r="Q16" i="3" s="1"/>
  <c r="P15" i="2"/>
  <c r="Q11"/>
  <c r="Q12" i="3" s="1"/>
  <c r="P11" i="2"/>
  <c r="O23"/>
  <c r="P24" i="3" s="1"/>
  <c r="N23" i="2"/>
  <c r="O19"/>
  <c r="P20" i="3" s="1"/>
  <c r="N19" i="2"/>
  <c r="O15"/>
  <c r="P16" i="3" s="1"/>
  <c r="N15" i="2"/>
  <c r="O11"/>
  <c r="P12" i="3" s="1"/>
  <c r="N11" i="2"/>
  <c r="L30" i="3"/>
  <c r="G22" i="2"/>
  <c r="L23" i="3" s="1"/>
  <c r="F22" i="2"/>
  <c r="G18"/>
  <c r="L19" i="3" s="1"/>
  <c r="F18" i="2"/>
  <c r="O17"/>
  <c r="P18" i="3" s="1"/>
  <c r="N17" i="2"/>
  <c r="M23"/>
  <c r="O24" i="3" s="1"/>
  <c r="L23" i="2"/>
  <c r="M19"/>
  <c r="O20" i="3" s="1"/>
  <c r="L19" i="2"/>
  <c r="M15"/>
  <c r="O16" i="3" s="1"/>
  <c r="L15" i="2"/>
  <c r="K22"/>
  <c r="N23" i="3" s="1"/>
  <c r="J22" i="2"/>
  <c r="K18"/>
  <c r="N19" i="3" s="1"/>
  <c r="J18" i="2"/>
  <c r="N15" i="3"/>
  <c r="I15" i="2"/>
  <c r="M16" i="3" s="1"/>
  <c r="H15" i="2"/>
  <c r="I11"/>
  <c r="M12" i="3" s="1"/>
  <c r="H11" i="2"/>
  <c r="W21"/>
  <c r="T22" i="3" s="1"/>
  <c r="V21" i="2"/>
  <c r="W17"/>
  <c r="T18" i="3" s="1"/>
  <c r="V17" i="2"/>
  <c r="W13"/>
  <c r="T14" i="3" s="1"/>
  <c r="V13" i="2"/>
  <c r="S30" i="3"/>
  <c r="S25" i="2"/>
  <c r="R26" i="3" s="1"/>
  <c r="R25" i="2"/>
  <c r="S21"/>
  <c r="R22" i="3" s="1"/>
  <c r="R21" i="2"/>
  <c r="S17"/>
  <c r="R18" i="3" s="1"/>
  <c r="R17" i="2"/>
  <c r="S13"/>
  <c r="R14" i="3" s="1"/>
  <c r="R13" i="2"/>
  <c r="L11"/>
  <c r="T21"/>
  <c r="T17"/>
  <c r="T13"/>
  <c r="X23"/>
  <c r="X19"/>
  <c r="X15"/>
  <c r="X11"/>
  <c r="Q30" i="3"/>
  <c r="Q22" i="2"/>
  <c r="Q23" i="3" s="1"/>
  <c r="P22" i="2"/>
  <c r="Q18"/>
  <c r="Q19" i="3" s="1"/>
  <c r="P18" i="2"/>
  <c r="Q15" i="3"/>
  <c r="N30"/>
  <c r="W25" i="2"/>
  <c r="T26" i="3" s="1"/>
  <c r="V25" i="2"/>
  <c r="U20"/>
  <c r="S21" i="3" s="1"/>
  <c r="T20" i="2"/>
  <c r="U16"/>
  <c r="S17" i="3" s="1"/>
  <c r="T16" i="2"/>
  <c r="U12"/>
  <c r="S13" i="3" s="1"/>
  <c r="T12" i="2"/>
  <c r="Y24"/>
  <c r="U25" i="3" s="1"/>
  <c r="X24" i="2"/>
  <c r="Y20"/>
  <c r="U21" i="3" s="1"/>
  <c r="X20" i="2"/>
  <c r="Y16"/>
  <c r="U17" i="3" s="1"/>
  <c r="X16" i="2"/>
  <c r="Y12"/>
  <c r="U13" i="3" s="1"/>
  <c r="X12" i="2"/>
  <c r="H24"/>
  <c r="H22"/>
  <c r="H20"/>
  <c r="H18"/>
  <c r="W23"/>
  <c r="T24" i="3" s="1"/>
  <c r="V23" i="2"/>
  <c r="W19"/>
  <c r="T20" i="3" s="1"/>
  <c r="V19" i="2"/>
  <c r="W15"/>
  <c r="T16" i="3" s="1"/>
  <c r="V15" i="2"/>
  <c r="W11"/>
  <c r="T12" i="3" s="1"/>
  <c r="V11" i="2"/>
  <c r="S23"/>
  <c r="R24" i="3" s="1"/>
  <c r="R23" i="2"/>
  <c r="S19"/>
  <c r="R20" i="3" s="1"/>
  <c r="R19" i="2"/>
  <c r="S15"/>
  <c r="R16" i="3" s="1"/>
  <c r="R15" i="2"/>
  <c r="S11"/>
  <c r="R12" i="3" s="1"/>
  <c r="R11" i="2"/>
  <c r="T23"/>
  <c r="T19"/>
  <c r="T15"/>
  <c r="T11"/>
  <c r="X25"/>
  <c r="X21"/>
  <c r="X17"/>
  <c r="Q24"/>
  <c r="Q25" i="3" s="1"/>
  <c r="P24" i="2"/>
  <c r="Q20"/>
  <c r="Q21" i="3" s="1"/>
  <c r="P20" i="2"/>
  <c r="Q16"/>
  <c r="Q17" i="3" s="1"/>
  <c r="P16" i="2"/>
  <c r="Q12"/>
  <c r="Q13" i="3" s="1"/>
  <c r="P12" i="2"/>
  <c r="M12"/>
  <c r="O13" i="3" s="1"/>
  <c r="L12" i="2"/>
  <c r="BC10" i="1"/>
  <c r="U11" i="3" s="1"/>
  <c r="U22" i="2"/>
  <c r="S23" i="3" s="1"/>
  <c r="T22" i="2"/>
  <c r="U18"/>
  <c r="S19" i="3" s="1"/>
  <c r="T18" i="2"/>
  <c r="S15" i="3"/>
  <c r="U30"/>
  <c r="Y22" i="2"/>
  <c r="U23" i="3" s="1"/>
  <c r="X22" i="2"/>
  <c r="Y18"/>
  <c r="U19" i="3" s="1"/>
  <c r="U15"/>
  <c r="U10" i="1"/>
  <c r="N11" i="3" s="1"/>
  <c r="F25" i="2"/>
  <c r="Z25" s="1"/>
  <c r="AB25" s="1"/>
  <c r="AC25" s="1"/>
  <c r="F23"/>
  <c r="F21"/>
  <c r="F19"/>
  <c r="F17"/>
  <c r="F15"/>
  <c r="H23"/>
  <c r="H19"/>
  <c r="Z17" l="1"/>
  <c r="AB17" s="1"/>
  <c r="AC17" s="1"/>
  <c r="Z20"/>
  <c r="AB20" s="1"/>
  <c r="AC20" s="1"/>
  <c r="Z18"/>
  <c r="AB18" s="1"/>
  <c r="AC18" s="1"/>
  <c r="Z21"/>
  <c r="AB21" s="1"/>
  <c r="AC21" s="1"/>
  <c r="Z15"/>
  <c r="AB15" s="1"/>
  <c r="AC15" s="1"/>
  <c r="Z23"/>
  <c r="AB23" s="1"/>
  <c r="AC23" s="1"/>
  <c r="Z11"/>
  <c r="AB11" s="1"/>
  <c r="AC11" s="1"/>
  <c r="Z22"/>
  <c r="AB22" s="1"/>
  <c r="AC22" s="1"/>
  <c r="Z12"/>
  <c r="AB12" s="1"/>
  <c r="AC12" s="1"/>
  <c r="Z19"/>
  <c r="AB19" s="1"/>
  <c r="AC19" s="1"/>
  <c r="Z16"/>
  <c r="AB16" s="1"/>
  <c r="AC16" s="1"/>
  <c r="Z13"/>
  <c r="AB13" s="1"/>
  <c r="AC13" s="1"/>
</calcChain>
</file>

<file path=xl/sharedStrings.xml><?xml version="1.0" encoding="utf-8"?>
<sst xmlns="http://schemas.openxmlformats.org/spreadsheetml/2006/main" count="508" uniqueCount="139">
  <si>
    <t>مسلسل</t>
  </si>
  <si>
    <t>رقم الجلوس</t>
  </si>
  <si>
    <t>أسماء الطالبات</t>
  </si>
  <si>
    <t>المواد</t>
  </si>
  <si>
    <t>ملاحظات</t>
  </si>
  <si>
    <t>نوع الإمتحان</t>
  </si>
  <si>
    <t>أعمال سنة</t>
  </si>
  <si>
    <t xml:space="preserve">شفهى </t>
  </si>
  <si>
    <t>تحريرى</t>
  </si>
  <si>
    <t xml:space="preserve">المجموع </t>
  </si>
  <si>
    <t>التقدير</t>
  </si>
  <si>
    <t>عملى</t>
  </si>
  <si>
    <t>النهاية الكبرى</t>
  </si>
  <si>
    <t xml:space="preserve">أملاه : </t>
  </si>
  <si>
    <t>يعتمد،</t>
  </si>
  <si>
    <t xml:space="preserve">كتبه : </t>
  </si>
  <si>
    <t xml:space="preserve">   </t>
  </si>
  <si>
    <t xml:space="preserve">                                                                          أ.د/ سوزان محمد عزت </t>
  </si>
  <si>
    <t xml:space="preserve">                                                        رئيس اللجنة</t>
  </si>
  <si>
    <t xml:space="preserve">                                                      راجعه للمرة الأولى :  </t>
  </si>
  <si>
    <t xml:space="preserve">                                                      راجعه للمرة الثانية : </t>
  </si>
  <si>
    <t>ملاحظـــــــــــــــــــات</t>
  </si>
  <si>
    <t>المجموع</t>
  </si>
  <si>
    <t>أملاه :</t>
  </si>
  <si>
    <t>راجعه للمرة الأولى :</t>
  </si>
  <si>
    <t xml:space="preserve">رئيس اللجنة </t>
  </si>
  <si>
    <t xml:space="preserve">   وكيل الكلية لشئون التعليم والطلاب</t>
  </si>
  <si>
    <t>كتبه :</t>
  </si>
  <si>
    <t>راجعه للمرة الثانية  :</t>
  </si>
  <si>
    <t>مجموع الفصل الدراسى الاول</t>
  </si>
  <si>
    <t>مجموع الفصل الدراسى الثانى</t>
  </si>
  <si>
    <t>مجموع الفصلين</t>
  </si>
  <si>
    <t>النسبة المئوية</t>
  </si>
  <si>
    <t>التقدير العام</t>
  </si>
  <si>
    <t xml:space="preserve">                         </t>
  </si>
  <si>
    <t xml:space="preserve">                                                                   كشف رصد درجات و تقديرات مواد الفصل الدراسي الثانى " الفرقة الثالثة " " شعبة التدريب الرياضى "</t>
  </si>
  <si>
    <t>%</t>
  </si>
  <si>
    <t>التدريب الرياضي</t>
  </si>
  <si>
    <t>التحليل الميكانيكي للانشطه الرياضيه</t>
  </si>
  <si>
    <t>نظريات وتطبيقات تدريب النشاط الرياضي التخصصي</t>
  </si>
  <si>
    <t xml:space="preserve">القيادة الأداريه في المجال الرياضي </t>
  </si>
  <si>
    <t xml:space="preserve">فسيولوجيا الرياضه </t>
  </si>
  <si>
    <t xml:space="preserve">تقويم برامج التدريب الرياضي </t>
  </si>
  <si>
    <t xml:space="preserve">التدريب الميداني الداخلي </t>
  </si>
  <si>
    <t xml:space="preserve">اللياقه البدنيه التخصصيه </t>
  </si>
  <si>
    <t>التدريب الميداني الخارجي</t>
  </si>
  <si>
    <t xml:space="preserve">نظريات وتطبيقات تدريب النشاط الرياضي </t>
  </si>
  <si>
    <t xml:space="preserve">      التدريب الميداني الداخلي </t>
  </si>
  <si>
    <t xml:space="preserve">              التدريب الميداني الخارجي</t>
  </si>
  <si>
    <t>التدريب الميداني الداخلي</t>
  </si>
  <si>
    <t>لتدريب الميداني الخارجي</t>
  </si>
  <si>
    <t>تكنولوجيا التدريب الرياضى</t>
  </si>
  <si>
    <t>التحليل الحركى للانشطة الرياضية</t>
  </si>
  <si>
    <t>تخطيط برامج التدريب الرياضى</t>
  </si>
  <si>
    <t>التدليك</t>
  </si>
  <si>
    <t>اللياقة البدنية التخصصية</t>
  </si>
  <si>
    <t xml:space="preserve"> تقويم برامج التدريب الرياضي </t>
  </si>
  <si>
    <t xml:space="preserve">سيكولوجية الدريب الرياضي </t>
  </si>
  <si>
    <t xml:space="preserve">سيكولوجيه التدريب الرياضي </t>
  </si>
  <si>
    <t>محرومة</t>
  </si>
  <si>
    <t>ضعيف جدا</t>
  </si>
  <si>
    <t>كشف ( 2 )</t>
  </si>
  <si>
    <t>مقبول</t>
  </si>
  <si>
    <t>الترتيب</t>
  </si>
  <si>
    <t>عدد مواد الرسوب</t>
  </si>
  <si>
    <t>مواد التخلف</t>
  </si>
  <si>
    <t>(جيد)</t>
  </si>
  <si>
    <t>مجموع الفصل الدراسي الاول</t>
  </si>
  <si>
    <t>المجموع الكلي للفصلين</t>
  </si>
  <si>
    <t xml:space="preserve">النسبة المئوية </t>
  </si>
  <si>
    <t>ــــ</t>
  </si>
  <si>
    <t>رنيم السيد متولى محمد</t>
  </si>
  <si>
    <t>روان محمد عطيه عبدالجواد</t>
  </si>
  <si>
    <t>روميساء عصام احمد بدوى حسن</t>
  </si>
  <si>
    <t>رويدا طلعت على محمد على</t>
  </si>
  <si>
    <t>ريم منير احمد محمود على الفقى</t>
  </si>
  <si>
    <t>زلفى احمد محمد بلتاجى الحنطور</t>
  </si>
  <si>
    <t>ساره رميل فتح الله هلال</t>
  </si>
  <si>
    <t>ساره صبحى سعد اسماعيل حسان</t>
  </si>
  <si>
    <t>ساره عماد الدين محمد فخرى عبدالسلام</t>
  </si>
  <si>
    <t>سحر اشرف احمد محمود الصاوى</t>
  </si>
  <si>
    <t>سلمى محمود بلال عقيد محمد</t>
  </si>
  <si>
    <t>سها محمد احمد محمد احمد يوسف</t>
  </si>
  <si>
    <t>شروق فخرى على مرسى حسنين</t>
  </si>
  <si>
    <t>شريهان محمد شحاته يوسف شحاته</t>
  </si>
  <si>
    <t>شمس عصمت شحاته على البرادعى</t>
  </si>
  <si>
    <t>شيرين حسن محمد السيد حسن</t>
  </si>
  <si>
    <t>مارينا زكريا سام متى</t>
  </si>
  <si>
    <t>مرحه جمال ربيع بحر عبدالحليم</t>
  </si>
  <si>
    <t>منه الله حسن محمود احمد احمد</t>
  </si>
  <si>
    <t>منى حمدى توفيق على الجبالى</t>
  </si>
  <si>
    <t>غياب</t>
  </si>
  <si>
    <t>جيد جـدا</t>
  </si>
  <si>
    <t>ممتاز</t>
  </si>
  <si>
    <t>جيدجدا</t>
  </si>
  <si>
    <t>جيد جدا</t>
  </si>
  <si>
    <t>( جيد )</t>
  </si>
  <si>
    <t>سيكلوجيه التدريب الرياضي</t>
  </si>
  <si>
    <t xml:space="preserve">                    كلية التربية الرياضية للبنات</t>
  </si>
  <si>
    <t>غ</t>
  </si>
  <si>
    <t>رئيس اللجنة</t>
  </si>
  <si>
    <t xml:space="preserve">                                                                     وكيل الكلية لشئون التعليم والطلاب</t>
  </si>
  <si>
    <t xml:space="preserve">    أ.م.د / سماح احمد صلاح الدين</t>
  </si>
  <si>
    <t xml:space="preserve">                          عميد الكلية ورئيس لجنة الامتحان</t>
  </si>
  <si>
    <t xml:space="preserve">                                      أ.د/ مها محمود شفيق عبيد</t>
  </si>
  <si>
    <t xml:space="preserve">                     كلية التربية الرياضية للبنات</t>
  </si>
  <si>
    <r>
      <t xml:space="preserve">                   </t>
    </r>
    <r>
      <rPr>
        <b/>
        <u/>
        <sz val="26"/>
        <rFont val="Arial"/>
        <family val="2"/>
      </rPr>
      <t>لجنة إعداد النتائج</t>
    </r>
  </si>
  <si>
    <t xml:space="preserve">                                                                                                              كشف رصد درجات و تقديرات مواد الفصل الدراسي الثانى " الفرقة الثالثة " " شعبة التدريب الرياضى "</t>
  </si>
  <si>
    <t>ـــــ</t>
  </si>
  <si>
    <t xml:space="preserve">                     رئيس اللجنة </t>
  </si>
  <si>
    <t xml:space="preserve">                       وكيل الكلية لشئون التعليم والطلاب</t>
  </si>
  <si>
    <t xml:space="preserve"> أ.م.د / سماح احمد صلاح الدين</t>
  </si>
  <si>
    <t xml:space="preserve">                    أ.د / سوزان محمد عزت</t>
  </si>
  <si>
    <t xml:space="preserve">   عميد الكلية ورئيس لجنة الامتحان</t>
  </si>
  <si>
    <t xml:space="preserve">                                                 أ.د/ مها محمود شفيق عبيد</t>
  </si>
  <si>
    <t xml:space="preserve">            كلية التربية الرياضية للبنات</t>
  </si>
  <si>
    <t xml:space="preserve">                                                                                                          كشف رصد تقديرات مواد الفصل الدراسي الاول والثانى " الفرقة الثالثة " " شعبة التدريب الرياضى " </t>
  </si>
  <si>
    <t xml:space="preserve">                       عن العام الجامعي 2015 / 2016      " النتيجة النهائية "</t>
  </si>
  <si>
    <t xml:space="preserve">                 يعتمد،</t>
  </si>
  <si>
    <t xml:space="preserve">           أ.د / سوزان محمد عزت</t>
  </si>
  <si>
    <t xml:space="preserve">                                      عميد الكلية ورئيس لجنة الإمتحان</t>
  </si>
  <si>
    <t xml:space="preserve">                     أ.د/ مها محمود شفيق عبيد</t>
  </si>
  <si>
    <t>مادة 1</t>
  </si>
  <si>
    <t>مادة2</t>
  </si>
  <si>
    <t>مادة1</t>
  </si>
  <si>
    <t>نجحت كرة سلة(ثانية)</t>
  </si>
  <si>
    <t>نجحت مدخل الاجتماع الرياضي(ثانية)</t>
  </si>
  <si>
    <t>محرومة رياضات مائية(ثانية)</t>
  </si>
  <si>
    <t>محرومة كرة سلة (ثانية)</t>
  </si>
  <si>
    <t>نجحت مناهج البحث العلمي(ثانية)</t>
  </si>
  <si>
    <t xml:space="preserve">نجحت كرة سلة (ثانية)،محرومة تنس طاولة (ثانية) </t>
  </si>
  <si>
    <t xml:space="preserve">                                   عن العام الجامعي 2015 / 2016            "بعد الرفع "</t>
  </si>
  <si>
    <t>عن العام الجامعي 2015 / 2016 بعد الرفع</t>
  </si>
  <si>
    <t>أملاه :رانيا جابر</t>
  </si>
  <si>
    <t>كتبه :غادة عمر</t>
  </si>
  <si>
    <t>رانيا جابر</t>
  </si>
  <si>
    <t>غادة عمر</t>
  </si>
  <si>
    <r>
      <t xml:space="preserve">                     </t>
    </r>
    <r>
      <rPr>
        <b/>
        <sz val="20"/>
        <color theme="0" tint="-4.9989318521683403E-2"/>
        <rFont val="Traditional Arabic"/>
        <family val="1"/>
      </rPr>
      <t xml:space="preserve"> </t>
    </r>
    <r>
      <rPr>
        <b/>
        <u/>
        <sz val="26"/>
        <color theme="0" tint="-4.9989318521683403E-2"/>
        <rFont val="Arial"/>
        <family val="2"/>
      </rPr>
      <t>لجنة إعداد النتائج</t>
    </r>
  </si>
  <si>
    <r>
      <t xml:space="preserve">          </t>
    </r>
    <r>
      <rPr>
        <b/>
        <u/>
        <sz val="26"/>
        <color theme="0" tint="-4.9989318521683403E-2"/>
        <rFont val="Arial"/>
        <family val="2"/>
      </rPr>
      <t>لجنة إعداد النتائج</t>
    </r>
  </si>
</sst>
</file>

<file path=xl/styles.xml><?xml version="1.0" encoding="utf-8"?>
<styleSheet xmlns="http://schemas.openxmlformats.org/spreadsheetml/2006/main">
  <fonts count="41">
    <font>
      <sz val="11"/>
      <color theme="1"/>
      <name val="Arial"/>
      <family val="2"/>
      <charset val="1"/>
      <scheme val="minor"/>
    </font>
    <font>
      <sz val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b/>
      <sz val="22"/>
      <color indexed="8"/>
      <name val="Arial"/>
      <family val="2"/>
    </font>
    <font>
      <sz val="8"/>
      <name val="Arial"/>
      <family val="2"/>
      <charset val="1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2"/>
      <color theme="1"/>
      <name val="Arial"/>
      <family val="2"/>
    </font>
    <font>
      <b/>
      <u/>
      <sz val="26"/>
      <name val="Arial"/>
      <family val="2"/>
    </font>
    <font>
      <b/>
      <sz val="32"/>
      <name val="Arial"/>
      <family val="2"/>
    </font>
    <font>
      <b/>
      <sz val="26"/>
      <name val="Arial"/>
      <family val="2"/>
    </font>
    <font>
      <sz val="28"/>
      <color theme="1"/>
      <name val="Arial"/>
      <family val="2"/>
      <charset val="1"/>
      <scheme val="minor"/>
    </font>
    <font>
      <sz val="28"/>
      <color indexed="8"/>
      <name val="Arial"/>
      <family val="2"/>
      <charset val="1"/>
    </font>
    <font>
      <b/>
      <sz val="28"/>
      <color indexed="8"/>
      <name val="Arial"/>
      <family val="2"/>
    </font>
    <font>
      <b/>
      <sz val="14"/>
      <color indexed="8"/>
      <name val="Arial"/>
      <family val="2"/>
    </font>
    <font>
      <sz val="32"/>
      <name val="Arial"/>
      <family val="2"/>
    </font>
    <font>
      <b/>
      <sz val="22"/>
      <color theme="1"/>
      <name val="Arial"/>
      <family val="2"/>
    </font>
    <font>
      <b/>
      <sz val="30"/>
      <name val="Arial"/>
      <family val="2"/>
    </font>
    <font>
      <b/>
      <sz val="32"/>
      <color rgb="FFFF0000"/>
      <name val="Arial"/>
      <family val="2"/>
    </font>
    <font>
      <b/>
      <sz val="28"/>
      <color theme="0" tint="-4.9989318521683403E-2"/>
      <name val="Arial"/>
      <family val="2"/>
    </font>
    <font>
      <sz val="11"/>
      <color theme="0" tint="-4.9989318521683403E-2"/>
      <name val="Arial"/>
      <family val="2"/>
      <charset val="1"/>
      <scheme val="minor"/>
    </font>
    <font>
      <b/>
      <sz val="20"/>
      <color theme="0" tint="-4.9989318521683403E-2"/>
      <name val="Arial"/>
      <family val="2"/>
    </font>
    <font>
      <b/>
      <sz val="20"/>
      <color theme="0" tint="-4.9989318521683403E-2"/>
      <name val="Traditional Arabic"/>
      <family val="1"/>
    </font>
    <font>
      <b/>
      <u/>
      <sz val="26"/>
      <color theme="0" tint="-4.9989318521683403E-2"/>
      <name val="Arial"/>
      <family val="2"/>
    </font>
    <font>
      <b/>
      <sz val="32"/>
      <color theme="0" tint="-4.9989318521683403E-2"/>
      <name val="Arial"/>
      <family val="2"/>
    </font>
    <font>
      <b/>
      <sz val="22"/>
      <color theme="0" tint="-4.9989318521683403E-2"/>
      <name val="Arial"/>
      <family val="2"/>
    </font>
    <font>
      <sz val="22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b/>
      <sz val="22"/>
      <color theme="0" tint="-4.9989318521683403E-2"/>
      <name val="Simplified Arabic"/>
      <family val="1"/>
    </font>
    <font>
      <b/>
      <sz val="24"/>
      <color theme="0" tint="-4.9989318521683403E-2"/>
      <name val="Arial"/>
      <family val="2"/>
    </font>
    <font>
      <sz val="24"/>
      <color theme="0" tint="-4.9989318521683403E-2"/>
      <name val="Arial"/>
      <family val="2"/>
    </font>
    <font>
      <b/>
      <sz val="26"/>
      <color theme="0" tint="-4.9989318521683403E-2"/>
      <name val="Arial"/>
      <family val="2"/>
    </font>
    <font>
      <sz val="28"/>
      <color theme="0" tint="-4.9989318521683403E-2"/>
      <name val="Arial"/>
      <family val="2"/>
      <charset val="1"/>
      <scheme val="minor"/>
    </font>
    <font>
      <sz val="28"/>
      <color theme="0" tint="-4.9989318521683403E-2"/>
      <name val="Arial"/>
      <family val="2"/>
    </font>
    <font>
      <sz val="28"/>
      <color theme="0" tint="-4.9989318521683403E-2"/>
      <name val="Arial"/>
      <family val="2"/>
      <charset val="1"/>
    </font>
    <font>
      <sz val="32"/>
      <color theme="0" tint="-4.9989318521683403E-2"/>
      <name val="Arial"/>
      <family val="2"/>
    </font>
    <font>
      <b/>
      <sz val="22"/>
      <color theme="0" tint="-4.9989318521683403E-2"/>
      <name val="Arial"/>
      <family val="2"/>
      <scheme val="minor"/>
    </font>
    <font>
      <b/>
      <sz val="30"/>
      <color theme="0" tint="-4.9989318521683403E-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lightUp">
        <bgColor theme="0" tint="-4.9989318521683403E-2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/>
        <bgColor indexed="31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3">
    <xf numFmtId="0" fontId="0" fillId="0" borderId="0" xfId="0"/>
    <xf numFmtId="0" fontId="0" fillId="0" borderId="0" xfId="0" applyAlignment="1"/>
    <xf numFmtId="0" fontId="4" fillId="0" borderId="0" xfId="2" applyFont="1" applyBorder="1" applyAlignment="1">
      <alignment vertical="center"/>
    </xf>
    <xf numFmtId="0" fontId="8" fillId="5" borderId="20" xfId="0" applyFont="1" applyFill="1" applyBorder="1" applyAlignment="1">
      <alignment horizontal="center" vertical="center" wrapText="1" readingOrder="2"/>
    </xf>
    <xf numFmtId="0" fontId="8" fillId="5" borderId="21" xfId="0" applyFont="1" applyFill="1" applyBorder="1" applyAlignment="1">
      <alignment horizontal="center" vertical="center" wrapText="1" readingOrder="2"/>
    </xf>
    <xf numFmtId="0" fontId="8" fillId="5" borderId="39" xfId="0" applyFont="1" applyFill="1" applyBorder="1" applyAlignment="1">
      <alignment horizontal="center" vertical="center" wrapText="1" readingOrder="2"/>
    </xf>
    <xf numFmtId="0" fontId="8" fillId="5" borderId="22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2" fillId="0" borderId="0" xfId="1" applyFont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1" applyFont="1" applyAlignment="1">
      <alignment vertical="center"/>
    </xf>
    <xf numFmtId="0" fontId="17" fillId="7" borderId="3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textRotation="90"/>
    </xf>
    <xf numFmtId="0" fontId="17" fillId="7" borderId="54" xfId="0" applyFont="1" applyFill="1" applyBorder="1" applyAlignment="1">
      <alignment horizontal="center" vertical="center" wrapText="1"/>
    </xf>
    <xf numFmtId="0" fontId="6" fillId="5" borderId="54" xfId="0" applyFont="1" applyFill="1" applyBorder="1" applyAlignment="1">
      <alignment horizontal="center" vertical="center" wrapText="1" readingOrder="2"/>
    </xf>
    <xf numFmtId="0" fontId="9" fillId="4" borderId="58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 wrapText="1" readingOrder="2"/>
    </xf>
    <xf numFmtId="0" fontId="13" fillId="3" borderId="57" xfId="0" applyFont="1" applyFill="1" applyBorder="1" applyAlignment="1">
      <alignment horizontal="center" vertical="center"/>
    </xf>
    <xf numFmtId="0" fontId="20" fillId="3" borderId="57" xfId="0" applyFont="1" applyFill="1" applyBorder="1" applyAlignment="1">
      <alignment horizontal="center" vertical="center" wrapText="1" readingOrder="2"/>
    </xf>
    <xf numFmtId="0" fontId="21" fillId="3" borderId="57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 wrapText="1" readingOrder="2"/>
    </xf>
    <xf numFmtId="0" fontId="13" fillId="3" borderId="21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 wrapText="1" readingOrder="2"/>
    </xf>
    <xf numFmtId="0" fontId="21" fillId="3" borderId="21" xfId="0" applyFont="1" applyFill="1" applyBorder="1" applyAlignment="1">
      <alignment horizontal="center" vertical="center"/>
    </xf>
    <xf numFmtId="0" fontId="9" fillId="4" borderId="42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 wrapText="1" readingOrder="2"/>
    </xf>
    <xf numFmtId="0" fontId="13" fillId="3" borderId="22" xfId="0" applyFont="1" applyFill="1" applyBorder="1" applyAlignment="1">
      <alignment horizontal="center" vertical="center"/>
    </xf>
    <xf numFmtId="0" fontId="20" fillId="3" borderId="22" xfId="0" applyFont="1" applyFill="1" applyBorder="1" applyAlignment="1">
      <alignment horizontal="center" vertical="center" wrapText="1" readingOrder="2"/>
    </xf>
    <xf numFmtId="0" fontId="21" fillId="3" borderId="22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readingOrder="2"/>
    </xf>
    <xf numFmtId="0" fontId="5" fillId="0" borderId="16" xfId="2" applyFont="1" applyBorder="1" applyAlignment="1">
      <alignment vertical="center"/>
    </xf>
    <xf numFmtId="0" fontId="4" fillId="3" borderId="23" xfId="0" applyFont="1" applyFill="1" applyBorder="1" applyAlignment="1">
      <alignment horizontal="right" vertical="center"/>
    </xf>
    <xf numFmtId="0" fontId="4" fillId="3" borderId="24" xfId="0" applyFont="1" applyFill="1" applyBorder="1" applyAlignment="1">
      <alignment vertical="center"/>
    </xf>
    <xf numFmtId="0" fontId="4" fillId="3" borderId="24" xfId="0" applyFont="1" applyFill="1" applyBorder="1" applyAlignment="1">
      <alignment horizontal="right" vertical="center"/>
    </xf>
    <xf numFmtId="0" fontId="4" fillId="3" borderId="41" xfId="0" applyFont="1" applyFill="1" applyBorder="1" applyAlignment="1">
      <alignment vertical="center"/>
    </xf>
    <xf numFmtId="0" fontId="4" fillId="3" borderId="25" xfId="0" applyFont="1" applyFill="1" applyBorder="1" applyAlignment="1">
      <alignment vertical="center"/>
    </xf>
    <xf numFmtId="0" fontId="19" fillId="3" borderId="57" xfId="0" applyFont="1" applyFill="1" applyBorder="1" applyAlignment="1">
      <alignment vertical="center" readingOrder="2"/>
    </xf>
    <xf numFmtId="0" fontId="19" fillId="3" borderId="57" xfId="0" applyFont="1" applyFill="1" applyBorder="1" applyAlignment="1">
      <alignment vertical="center"/>
    </xf>
    <xf numFmtId="0" fontId="19" fillId="3" borderId="21" xfId="0" applyFont="1" applyFill="1" applyBorder="1" applyAlignment="1">
      <alignment vertical="center" readingOrder="2"/>
    </xf>
    <xf numFmtId="0" fontId="19" fillId="3" borderId="21" xfId="0" applyFont="1" applyFill="1" applyBorder="1" applyAlignment="1">
      <alignment vertical="center"/>
    </xf>
    <xf numFmtId="0" fontId="19" fillId="3" borderId="22" xfId="0" applyFont="1" applyFill="1" applyBorder="1" applyAlignment="1">
      <alignment vertical="center" readingOrder="2"/>
    </xf>
    <xf numFmtId="0" fontId="19" fillId="3" borderId="22" xfId="0" applyFont="1" applyFill="1" applyBorder="1" applyAlignment="1">
      <alignment vertical="center"/>
    </xf>
    <xf numFmtId="0" fontId="4" fillId="3" borderId="24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5" fillId="0" borderId="0" xfId="2" applyFont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56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 textRotation="135"/>
    </xf>
    <xf numFmtId="0" fontId="6" fillId="7" borderId="55" xfId="0" applyFont="1" applyFill="1" applyBorder="1" applyAlignment="1">
      <alignment horizontal="center" vertical="center" textRotation="135"/>
    </xf>
    <xf numFmtId="0" fontId="6" fillId="7" borderId="1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wrapText="1"/>
    </xf>
    <xf numFmtId="0" fontId="10" fillId="7" borderId="55" xfId="0" applyFont="1" applyFill="1" applyBorder="1" applyAlignment="1">
      <alignment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55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vertical="center" wrapText="1"/>
    </xf>
    <xf numFmtId="0" fontId="19" fillId="7" borderId="55" xfId="0" applyFont="1" applyFill="1" applyBorder="1" applyAlignment="1">
      <alignment vertical="center" wrapText="1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vertical="center"/>
    </xf>
    <xf numFmtId="0" fontId="12" fillId="0" borderId="0" xfId="1" applyFont="1" applyAlignment="1">
      <alignment horizontal="right" vertical="center"/>
    </xf>
    <xf numFmtId="0" fontId="12" fillId="0" borderId="0" xfId="1" applyFont="1" applyBorder="1" applyAlignment="1">
      <alignment horizontal="right" vertical="center"/>
    </xf>
    <xf numFmtId="0" fontId="6" fillId="7" borderId="28" xfId="0" applyFont="1" applyFill="1" applyBorder="1" applyAlignment="1">
      <alignment horizontal="center" vertical="center" textRotation="90"/>
    </xf>
    <xf numFmtId="0" fontId="6" fillId="7" borderId="31" xfId="0" applyFont="1" applyFill="1" applyBorder="1" applyAlignment="1">
      <alignment horizontal="center" vertical="center" textRotation="90"/>
    </xf>
    <xf numFmtId="0" fontId="6" fillId="7" borderId="52" xfId="0" applyFont="1" applyFill="1" applyBorder="1" applyAlignment="1">
      <alignment horizontal="center" vertical="center" textRotation="90"/>
    </xf>
    <xf numFmtId="0" fontId="6" fillId="7" borderId="29" xfId="0" applyFont="1" applyFill="1" applyBorder="1" applyAlignment="1">
      <alignment horizontal="center" vertical="center" textRotation="90"/>
    </xf>
    <xf numFmtId="0" fontId="6" fillId="7" borderId="21" xfId="0" applyFont="1" applyFill="1" applyBorder="1" applyAlignment="1">
      <alignment horizontal="center" vertical="center" textRotation="90"/>
    </xf>
    <xf numFmtId="0" fontId="6" fillId="7" borderId="53" xfId="0" applyFont="1" applyFill="1" applyBorder="1" applyAlignment="1">
      <alignment horizontal="center" vertical="center" textRotation="90"/>
    </xf>
    <xf numFmtId="0" fontId="6" fillId="7" borderId="29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53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2" fillId="0" borderId="0" xfId="1" applyFont="1" applyAlignment="1">
      <alignment vertical="center"/>
    </xf>
    <xf numFmtId="0" fontId="23" fillId="0" borderId="0" xfId="0" applyFont="1"/>
    <xf numFmtId="0" fontId="24" fillId="0" borderId="0" xfId="1" applyFont="1" applyAlignment="1">
      <alignment horizontal="center" vertical="center"/>
    </xf>
    <xf numFmtId="0" fontId="24" fillId="0" borderId="0" xfId="1" applyFont="1" applyAlignment="1">
      <alignment vertical="center"/>
    </xf>
    <xf numFmtId="0" fontId="27" fillId="0" borderId="0" xfId="1" applyFont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7" fillId="0" borderId="0" xfId="1" applyFont="1" applyBorder="1" applyAlignment="1">
      <alignment horizontal="center" vertical="center"/>
    </xf>
    <xf numFmtId="0" fontId="28" fillId="5" borderId="11" xfId="0" applyFont="1" applyFill="1" applyBorder="1" applyAlignment="1">
      <alignment horizontal="center" vertical="center" textRotation="90"/>
    </xf>
    <xf numFmtId="0" fontId="28" fillId="5" borderId="10" xfId="0" applyFont="1" applyFill="1" applyBorder="1" applyAlignment="1">
      <alignment horizontal="center" vertical="center" textRotation="90"/>
    </xf>
    <xf numFmtId="0" fontId="28" fillId="5" borderId="10" xfId="0" applyFont="1" applyFill="1" applyBorder="1" applyAlignment="1">
      <alignment horizontal="center" vertical="center"/>
    </xf>
    <xf numFmtId="0" fontId="28" fillId="5" borderId="3" xfId="0" applyFont="1" applyFill="1" applyBorder="1" applyAlignment="1">
      <alignment horizontal="center" vertical="center"/>
    </xf>
    <xf numFmtId="0" fontId="28" fillId="5" borderId="13" xfId="0" applyFont="1" applyFill="1" applyBorder="1" applyAlignment="1">
      <alignment horizontal="center" vertical="center"/>
    </xf>
    <xf numFmtId="0" fontId="28" fillId="5" borderId="14" xfId="0" applyFont="1" applyFill="1" applyBorder="1" applyAlignment="1">
      <alignment horizontal="center" vertical="center"/>
    </xf>
    <xf numFmtId="0" fontId="28" fillId="5" borderId="15" xfId="0" applyFont="1" applyFill="1" applyBorder="1" applyAlignment="1">
      <alignment horizontal="center" vertical="center"/>
    </xf>
    <xf numFmtId="0" fontId="28" fillId="5" borderId="13" xfId="0" applyFont="1" applyFill="1" applyBorder="1" applyAlignment="1">
      <alignment horizontal="center" vertical="center" wrapText="1"/>
    </xf>
    <xf numFmtId="0" fontId="28" fillId="5" borderId="14" xfId="0" applyFont="1" applyFill="1" applyBorder="1" applyAlignment="1">
      <alignment horizontal="center" vertical="center" wrapText="1"/>
    </xf>
    <xf numFmtId="0" fontId="28" fillId="5" borderId="15" xfId="0" applyFont="1" applyFill="1" applyBorder="1" applyAlignment="1">
      <alignment horizontal="center" vertical="center" wrapText="1"/>
    </xf>
    <xf numFmtId="0" fontId="28" fillId="5" borderId="17" xfId="0" applyFont="1" applyFill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 textRotation="90"/>
    </xf>
    <xf numFmtId="0" fontId="28" fillId="5" borderId="8" xfId="0" applyFont="1" applyFill="1" applyBorder="1" applyAlignment="1">
      <alignment horizontal="center" vertical="center" textRotation="90"/>
    </xf>
    <xf numFmtId="0" fontId="28" fillId="5" borderId="8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 wrapText="1"/>
    </xf>
    <xf numFmtId="0" fontId="28" fillId="5" borderId="2" xfId="0" applyFont="1" applyFill="1" applyBorder="1" applyAlignment="1">
      <alignment horizontal="center" vertical="center" textRotation="90"/>
    </xf>
    <xf numFmtId="0" fontId="28" fillId="3" borderId="2" xfId="0" applyFont="1" applyFill="1" applyBorder="1" applyAlignment="1">
      <alignment horizontal="center" vertical="center" textRotation="90"/>
    </xf>
    <xf numFmtId="0" fontId="28" fillId="5" borderId="9" xfId="0" applyFont="1" applyFill="1" applyBorder="1" applyAlignment="1">
      <alignment horizontal="center" vertical="center" textRotation="135"/>
    </xf>
    <xf numFmtId="0" fontId="28" fillId="5" borderId="18" xfId="0" applyFont="1" applyFill="1" applyBorder="1" applyAlignment="1">
      <alignment horizontal="center" vertical="center"/>
    </xf>
    <xf numFmtId="0" fontId="30" fillId="5" borderId="2" xfId="0" applyFont="1" applyFill="1" applyBorder="1" applyAlignment="1">
      <alignment horizontal="center" vertical="center" wrapText="1"/>
    </xf>
    <xf numFmtId="0" fontId="31" fillId="5" borderId="2" xfId="0" applyFont="1" applyFill="1" applyBorder="1" applyAlignment="1">
      <alignment horizontal="center" vertical="center" wrapText="1" readingOrder="2"/>
    </xf>
    <xf numFmtId="0" fontId="28" fillId="5" borderId="1" xfId="0" applyFont="1" applyFill="1" applyBorder="1" applyAlignment="1">
      <alignment horizontal="center" vertical="center" textRotation="135"/>
    </xf>
    <xf numFmtId="0" fontId="31" fillId="5" borderId="4" xfId="0" applyFont="1" applyFill="1" applyBorder="1" applyAlignment="1">
      <alignment horizontal="center" vertical="center" wrapText="1" readingOrder="2"/>
    </xf>
    <xf numFmtId="0" fontId="28" fillId="5" borderId="19" xfId="0" applyFont="1" applyFill="1" applyBorder="1" applyAlignment="1">
      <alignment horizontal="center" vertical="center"/>
    </xf>
    <xf numFmtId="0" fontId="32" fillId="5" borderId="20" xfId="0" applyFont="1" applyFill="1" applyBorder="1" applyAlignment="1">
      <alignment horizontal="center" vertical="center" wrapText="1" readingOrder="2"/>
    </xf>
    <xf numFmtId="0" fontId="32" fillId="3" borderId="20" xfId="0" applyFont="1" applyFill="1" applyBorder="1" applyAlignment="1">
      <alignment horizontal="center" vertical="center" wrapText="1" readingOrder="2"/>
    </xf>
    <xf numFmtId="0" fontId="32" fillId="3" borderId="20" xfId="0" applyFont="1" applyFill="1" applyBorder="1" applyAlignment="1">
      <alignment horizontal="right" vertical="center" wrapText="1" readingOrder="2"/>
    </xf>
    <xf numFmtId="0" fontId="33" fillId="6" borderId="20" xfId="0" applyFont="1" applyFill="1" applyBorder="1" applyAlignment="1">
      <alignment horizontal="center" vertical="center"/>
    </xf>
    <xf numFmtId="0" fontId="27" fillId="3" borderId="44" xfId="0" applyFont="1" applyFill="1" applyBorder="1" applyAlignment="1">
      <alignment horizontal="center" vertical="center" wrapText="1" readingOrder="2"/>
    </xf>
    <xf numFmtId="0" fontId="27" fillId="3" borderId="5" xfId="0" applyFont="1" applyFill="1" applyBorder="1" applyAlignment="1">
      <alignment horizontal="center" vertical="center" wrapText="1" readingOrder="2"/>
    </xf>
    <xf numFmtId="0" fontId="27" fillId="3" borderId="45" xfId="0" applyFont="1" applyFill="1" applyBorder="1" applyAlignment="1">
      <alignment horizontal="center" vertical="center" wrapText="1" readingOrder="2"/>
    </xf>
    <xf numFmtId="0" fontId="34" fillId="3" borderId="46" xfId="0" applyFont="1" applyFill="1" applyBorder="1" applyAlignment="1">
      <alignment horizontal="center" vertical="center"/>
    </xf>
    <xf numFmtId="0" fontId="27" fillId="3" borderId="47" xfId="0" applyFont="1" applyFill="1" applyBorder="1" applyAlignment="1">
      <alignment horizontal="center" vertical="center" wrapText="1" readingOrder="2"/>
    </xf>
    <xf numFmtId="0" fontId="28" fillId="3" borderId="23" xfId="0" applyFont="1" applyFill="1" applyBorder="1" applyAlignment="1">
      <alignment horizontal="right" vertical="center"/>
    </xf>
    <xf numFmtId="0" fontId="32" fillId="5" borderId="21" xfId="0" applyFont="1" applyFill="1" applyBorder="1" applyAlignment="1">
      <alignment horizontal="center" vertical="center" wrapText="1" readingOrder="2"/>
    </xf>
    <xf numFmtId="0" fontId="32" fillId="3" borderId="21" xfId="0" applyFont="1" applyFill="1" applyBorder="1" applyAlignment="1">
      <alignment horizontal="center" vertical="center" wrapText="1" readingOrder="2"/>
    </xf>
    <xf numFmtId="0" fontId="32" fillId="3" borderId="21" xfId="0" applyFont="1" applyFill="1" applyBorder="1" applyAlignment="1">
      <alignment horizontal="right" vertical="center" wrapText="1" readingOrder="2"/>
    </xf>
    <xf numFmtId="0" fontId="33" fillId="6" borderId="21" xfId="0" applyFont="1" applyFill="1" applyBorder="1" applyAlignment="1">
      <alignment horizontal="center" vertical="center"/>
    </xf>
    <xf numFmtId="0" fontId="27" fillId="3" borderId="48" xfId="0" applyFont="1" applyFill="1" applyBorder="1" applyAlignment="1">
      <alignment horizontal="center" vertical="center" wrapText="1" readingOrder="2"/>
    </xf>
    <xf numFmtId="0" fontId="27" fillId="3" borderId="6" xfId="0" applyFont="1" applyFill="1" applyBorder="1" applyAlignment="1">
      <alignment horizontal="center" vertical="center" wrapText="1" readingOrder="2"/>
    </xf>
    <xf numFmtId="0" fontId="27" fillId="3" borderId="36" xfId="0" applyFont="1" applyFill="1" applyBorder="1" applyAlignment="1">
      <alignment horizontal="center" vertical="center" wrapText="1" readingOrder="2"/>
    </xf>
    <xf numFmtId="0" fontId="34" fillId="3" borderId="49" xfId="0" applyFont="1" applyFill="1" applyBorder="1" applyAlignment="1">
      <alignment horizontal="center" vertical="center"/>
    </xf>
    <xf numFmtId="0" fontId="27" fillId="3" borderId="35" xfId="0" applyFont="1" applyFill="1" applyBorder="1" applyAlignment="1">
      <alignment horizontal="center" vertical="center" wrapText="1" readingOrder="2"/>
    </xf>
    <xf numFmtId="0" fontId="28" fillId="3" borderId="24" xfId="0" applyFont="1" applyFill="1" applyBorder="1" applyAlignment="1">
      <alignment vertical="center"/>
    </xf>
    <xf numFmtId="0" fontId="28" fillId="3" borderId="24" xfId="0" applyFont="1" applyFill="1" applyBorder="1" applyAlignment="1">
      <alignment horizontal="right" vertical="center"/>
    </xf>
    <xf numFmtId="0" fontId="24" fillId="3" borderId="48" xfId="0" applyFont="1" applyFill="1" applyBorder="1" applyAlignment="1">
      <alignment horizontal="center" vertical="center" readingOrder="2"/>
    </xf>
    <xf numFmtId="0" fontId="24" fillId="3" borderId="6" xfId="0" applyFont="1" applyFill="1" applyBorder="1" applyAlignment="1">
      <alignment horizontal="center" vertical="center" readingOrder="2"/>
    </xf>
    <xf numFmtId="0" fontId="24" fillId="3" borderId="36" xfId="0" applyFont="1" applyFill="1" applyBorder="1" applyAlignment="1">
      <alignment horizontal="center" vertical="center" readingOrder="2"/>
    </xf>
    <xf numFmtId="0" fontId="24" fillId="3" borderId="49" xfId="0" applyFont="1" applyFill="1" applyBorder="1" applyAlignment="1">
      <alignment horizontal="center" vertical="center"/>
    </xf>
    <xf numFmtId="0" fontId="24" fillId="3" borderId="35" xfId="0" applyFont="1" applyFill="1" applyBorder="1" applyAlignment="1">
      <alignment horizontal="center" vertical="center" readingOrder="2"/>
    </xf>
    <xf numFmtId="0" fontId="27" fillId="3" borderId="48" xfId="0" applyFont="1" applyFill="1" applyBorder="1" applyAlignment="1">
      <alignment horizontal="center" vertical="center" readingOrder="2"/>
    </xf>
    <xf numFmtId="0" fontId="27" fillId="3" borderId="36" xfId="0" applyFont="1" applyFill="1" applyBorder="1" applyAlignment="1">
      <alignment horizontal="center" vertical="center" readingOrder="2"/>
    </xf>
    <xf numFmtId="0" fontId="32" fillId="5" borderId="39" xfId="0" applyFont="1" applyFill="1" applyBorder="1" applyAlignment="1">
      <alignment horizontal="center" vertical="center" wrapText="1" readingOrder="2"/>
    </xf>
    <xf numFmtId="0" fontId="32" fillId="3" borderId="39" xfId="0" applyFont="1" applyFill="1" applyBorder="1" applyAlignment="1">
      <alignment horizontal="center" vertical="center" wrapText="1" readingOrder="2"/>
    </xf>
    <xf numFmtId="0" fontId="32" fillId="3" borderId="39" xfId="0" applyFont="1" applyFill="1" applyBorder="1" applyAlignment="1">
      <alignment horizontal="right" vertical="center" wrapText="1" readingOrder="2"/>
    </xf>
    <xf numFmtId="0" fontId="28" fillId="3" borderId="41" xfId="0" applyFont="1" applyFill="1" applyBorder="1" applyAlignment="1">
      <alignment vertical="center"/>
    </xf>
    <xf numFmtId="0" fontId="24" fillId="3" borderId="36" xfId="0" applyFont="1" applyFill="1" applyBorder="1" applyAlignment="1">
      <alignment horizontal="center" vertical="center" wrapText="1" readingOrder="2"/>
    </xf>
    <xf numFmtId="0" fontId="32" fillId="5" borderId="22" xfId="0" applyFont="1" applyFill="1" applyBorder="1" applyAlignment="1">
      <alignment horizontal="center" vertical="center" wrapText="1" readingOrder="2"/>
    </xf>
    <xf numFmtId="0" fontId="32" fillId="3" borderId="22" xfId="0" applyFont="1" applyFill="1" applyBorder="1" applyAlignment="1">
      <alignment horizontal="center" vertical="center" wrapText="1" readingOrder="2"/>
    </xf>
    <xf numFmtId="0" fontId="32" fillId="3" borderId="22" xfId="0" applyFont="1" applyFill="1" applyBorder="1" applyAlignment="1">
      <alignment horizontal="right" vertical="center" wrapText="1" readingOrder="2"/>
    </xf>
    <xf numFmtId="0" fontId="33" fillId="6" borderId="22" xfId="0" applyFont="1" applyFill="1" applyBorder="1" applyAlignment="1">
      <alignment horizontal="center" vertical="center"/>
    </xf>
    <xf numFmtId="0" fontId="27" fillId="3" borderId="50" xfId="0" applyFont="1" applyFill="1" applyBorder="1" applyAlignment="1">
      <alignment horizontal="center" vertical="center" wrapText="1" readingOrder="2"/>
    </xf>
    <xf numFmtId="0" fontId="27" fillId="3" borderId="7" xfId="0" applyFont="1" applyFill="1" applyBorder="1" applyAlignment="1">
      <alignment horizontal="center" vertical="center" wrapText="1" readingOrder="2"/>
    </xf>
    <xf numFmtId="0" fontId="27" fillId="3" borderId="38" xfId="0" applyFont="1" applyFill="1" applyBorder="1" applyAlignment="1">
      <alignment horizontal="center" vertical="center" wrapText="1" readingOrder="2"/>
    </xf>
    <xf numFmtId="0" fontId="34" fillId="3" borderId="51" xfId="0" applyFont="1" applyFill="1" applyBorder="1" applyAlignment="1">
      <alignment horizontal="center" vertical="center"/>
    </xf>
    <xf numFmtId="0" fontId="27" fillId="3" borderId="37" xfId="0" applyFont="1" applyFill="1" applyBorder="1" applyAlignment="1">
      <alignment horizontal="center" vertical="center" wrapText="1" readingOrder="2"/>
    </xf>
    <xf numFmtId="0" fontId="34" fillId="3" borderId="7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vertical="center"/>
    </xf>
    <xf numFmtId="0" fontId="35" fillId="0" borderId="0" xfId="0" applyFont="1"/>
    <xf numFmtId="0" fontId="22" fillId="0" borderId="0" xfId="2" applyFont="1" applyBorder="1" applyAlignment="1">
      <alignment horizontal="center" vertical="center" wrapText="1" readingOrder="2"/>
    </xf>
    <xf numFmtId="0" fontId="22" fillId="0" borderId="0" xfId="2" applyFont="1" applyBorder="1" applyAlignment="1">
      <alignment horizontal="right" vertical="center" wrapText="1" readingOrder="2"/>
    </xf>
    <xf numFmtId="0" fontId="22" fillId="0" borderId="0" xfId="2" applyFont="1" applyBorder="1" applyAlignment="1">
      <alignment horizontal="right" vertical="center" wrapText="1" readingOrder="2"/>
    </xf>
    <xf numFmtId="0" fontId="36" fillId="0" borderId="0" xfId="2" applyFont="1" applyBorder="1" applyAlignment="1">
      <alignment vertical="center"/>
    </xf>
    <xf numFmtId="0" fontId="22" fillId="0" borderId="0" xfId="2" applyFont="1" applyBorder="1" applyAlignment="1">
      <alignment vertical="center"/>
    </xf>
    <xf numFmtId="0" fontId="22" fillId="0" borderId="0" xfId="2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6" fillId="0" borderId="0" xfId="2" applyFont="1" applyAlignment="1">
      <alignment vertical="center"/>
    </xf>
    <xf numFmtId="0" fontId="3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2" applyFont="1" applyBorder="1" applyAlignment="1">
      <alignment horizontal="center" vertical="center" wrapText="1" readingOrder="2"/>
    </xf>
    <xf numFmtId="0" fontId="22" fillId="0" borderId="0" xfId="2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1" applyFont="1" applyAlignment="1">
      <alignment horizontal="center" vertical="center"/>
    </xf>
    <xf numFmtId="0" fontId="22" fillId="0" borderId="0" xfId="1" applyFont="1" applyAlignment="1">
      <alignment vertical="center"/>
    </xf>
    <xf numFmtId="0" fontId="24" fillId="0" borderId="0" xfId="1" applyFont="1" applyAlignment="1">
      <alignment vertical="center"/>
    </xf>
    <xf numFmtId="0" fontId="34" fillId="0" borderId="0" xfId="1" applyFont="1" applyAlignment="1">
      <alignment horizontal="center" vertical="center"/>
    </xf>
    <xf numFmtId="0" fontId="34" fillId="0" borderId="0" xfId="1" applyFont="1" applyAlignment="1">
      <alignment vertical="center"/>
    </xf>
    <xf numFmtId="0" fontId="27" fillId="0" borderId="0" xfId="1" applyFont="1" applyAlignment="1">
      <alignment horizontal="right" vertical="center"/>
    </xf>
    <xf numFmtId="0" fontId="27" fillId="0" borderId="0" xfId="1" applyFont="1" applyAlignment="1">
      <alignment horizontal="right" vertical="center"/>
    </xf>
    <xf numFmtId="0" fontId="27" fillId="0" borderId="0" xfId="1" applyFont="1" applyBorder="1" applyAlignment="1">
      <alignment horizontal="right" vertical="center"/>
    </xf>
    <xf numFmtId="0" fontId="38" fillId="0" borderId="0" xfId="1" applyFont="1" applyAlignment="1">
      <alignment vertical="center"/>
    </xf>
    <xf numFmtId="0" fontId="28" fillId="5" borderId="28" xfId="0" applyFont="1" applyFill="1" applyBorder="1" applyAlignment="1">
      <alignment horizontal="center" vertical="center" textRotation="90"/>
    </xf>
    <xf numFmtId="0" fontId="28" fillId="5" borderId="29" xfId="0" applyFont="1" applyFill="1" applyBorder="1" applyAlignment="1">
      <alignment horizontal="center" vertical="center" textRotation="90"/>
    </xf>
    <xf numFmtId="0" fontId="28" fillId="5" borderId="29" xfId="0" applyFont="1" applyFill="1" applyBorder="1" applyAlignment="1">
      <alignment horizontal="center" vertical="center"/>
    </xf>
    <xf numFmtId="0" fontId="28" fillId="5" borderId="3" xfId="0" applyFont="1" applyFill="1" applyBorder="1" applyAlignment="1">
      <alignment horizontal="center" vertical="center" wrapText="1"/>
    </xf>
    <xf numFmtId="0" fontId="28" fillId="5" borderId="30" xfId="0" applyFont="1" applyFill="1" applyBorder="1" applyAlignment="1">
      <alignment horizontal="center" vertical="center"/>
    </xf>
    <xf numFmtId="0" fontId="28" fillId="5" borderId="31" xfId="0" applyFont="1" applyFill="1" applyBorder="1" applyAlignment="1">
      <alignment horizontal="center" vertical="center" textRotation="90"/>
    </xf>
    <xf numFmtId="0" fontId="28" fillId="5" borderId="21" xfId="0" applyFont="1" applyFill="1" applyBorder="1" applyAlignment="1">
      <alignment horizontal="center" vertical="center" textRotation="90"/>
    </xf>
    <xf numFmtId="0" fontId="28" fillId="5" borderId="21" xfId="0" applyFont="1" applyFill="1" applyBorder="1" applyAlignment="1">
      <alignment horizontal="center" vertical="center"/>
    </xf>
    <xf numFmtId="0" fontId="28" fillId="5" borderId="2" xfId="0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center" vertical="center"/>
    </xf>
    <xf numFmtId="0" fontId="28" fillId="5" borderId="52" xfId="0" applyFont="1" applyFill="1" applyBorder="1" applyAlignment="1">
      <alignment horizontal="center" vertical="center" textRotation="90"/>
    </xf>
    <xf numFmtId="0" fontId="28" fillId="5" borderId="53" xfId="0" applyFont="1" applyFill="1" applyBorder="1" applyAlignment="1">
      <alignment horizontal="center" vertical="center" textRotation="90"/>
    </xf>
    <xf numFmtId="0" fontId="28" fillId="5" borderId="53" xfId="0" applyFont="1" applyFill="1" applyBorder="1" applyAlignment="1">
      <alignment horizontal="center" vertical="center"/>
    </xf>
    <xf numFmtId="0" fontId="28" fillId="5" borderId="54" xfId="0" applyFont="1" applyFill="1" applyBorder="1" applyAlignment="1">
      <alignment horizontal="center" vertical="center"/>
    </xf>
    <xf numFmtId="0" fontId="31" fillId="5" borderId="54" xfId="0" applyFont="1" applyFill="1" applyBorder="1" applyAlignment="1">
      <alignment horizontal="center" vertical="center" wrapText="1" readingOrder="2"/>
    </xf>
    <xf numFmtId="0" fontId="28" fillId="5" borderId="54" xfId="0" applyFont="1" applyFill="1" applyBorder="1" applyAlignment="1">
      <alignment horizontal="center" vertical="center" wrapText="1"/>
    </xf>
    <xf numFmtId="0" fontId="28" fillId="5" borderId="54" xfId="0" applyFont="1" applyFill="1" applyBorder="1" applyAlignment="1">
      <alignment horizontal="center" vertical="center" wrapText="1"/>
    </xf>
    <xf numFmtId="0" fontId="28" fillId="5" borderId="59" xfId="0" applyFont="1" applyFill="1" applyBorder="1" applyAlignment="1">
      <alignment horizontal="center" vertical="center"/>
    </xf>
    <xf numFmtId="0" fontId="39" fillId="3" borderId="33" xfId="0" applyFont="1" applyFill="1" applyBorder="1" applyAlignment="1">
      <alignment vertical="center" readingOrder="2"/>
    </xf>
    <xf numFmtId="0" fontId="39" fillId="3" borderId="33" xfId="0" applyFont="1" applyFill="1" applyBorder="1" applyAlignment="1">
      <alignment vertical="center"/>
    </xf>
    <xf numFmtId="0" fontId="34" fillId="2" borderId="32" xfId="0" applyFont="1" applyFill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2" borderId="33" xfId="0" applyFont="1" applyFill="1" applyBorder="1" applyAlignment="1">
      <alignment horizontal="center" vertical="center"/>
    </xf>
    <xf numFmtId="0" fontId="34" fillId="3" borderId="34" xfId="0" applyFont="1" applyFill="1" applyBorder="1" applyAlignment="1">
      <alignment horizontal="center" vertical="center"/>
    </xf>
    <xf numFmtId="0" fontId="27" fillId="0" borderId="57" xfId="0" applyFont="1" applyBorder="1" applyAlignment="1">
      <alignment horizontal="center" vertical="center" wrapText="1" readingOrder="2"/>
    </xf>
    <xf numFmtId="0" fontId="34" fillId="2" borderId="34" xfId="0" applyFont="1" applyFill="1" applyBorder="1" applyAlignment="1">
      <alignment horizontal="center" vertical="center"/>
    </xf>
    <xf numFmtId="0" fontId="27" fillId="3" borderId="60" xfId="0" applyFont="1" applyFill="1" applyBorder="1" applyAlignment="1">
      <alignment horizontal="center" vertical="center" wrapText="1" readingOrder="2"/>
    </xf>
    <xf numFmtId="0" fontId="40" fillId="3" borderId="57" xfId="0" applyFont="1" applyFill="1" applyBorder="1" applyAlignment="1">
      <alignment horizontal="center" vertical="center" wrapText="1" readingOrder="2"/>
    </xf>
    <xf numFmtId="0" fontId="34" fillId="3" borderId="57" xfId="0" applyFont="1" applyFill="1" applyBorder="1" applyAlignment="1">
      <alignment horizontal="center" vertical="center"/>
    </xf>
    <xf numFmtId="0" fontId="32" fillId="3" borderId="60" xfId="0" applyFont="1" applyFill="1" applyBorder="1" applyAlignment="1">
      <alignment horizontal="center" vertical="center"/>
    </xf>
    <xf numFmtId="0" fontId="39" fillId="3" borderId="6" xfId="0" applyFont="1" applyFill="1" applyBorder="1" applyAlignment="1">
      <alignment vertical="center" readingOrder="2"/>
    </xf>
    <xf numFmtId="0" fontId="39" fillId="3" borderId="6" xfId="0" applyFont="1" applyFill="1" applyBorder="1" applyAlignment="1">
      <alignment vertical="center"/>
    </xf>
    <xf numFmtId="0" fontId="34" fillId="2" borderId="35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2" borderId="6" xfId="0" applyFont="1" applyFill="1" applyBorder="1" applyAlignment="1">
      <alignment horizontal="center" vertical="center"/>
    </xf>
    <xf numFmtId="0" fontId="34" fillId="2" borderId="36" xfId="0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wrapText="1" readingOrder="2"/>
    </xf>
    <xf numFmtId="0" fontId="27" fillId="3" borderId="21" xfId="0" applyFont="1" applyFill="1" applyBorder="1" applyAlignment="1">
      <alignment horizontal="center" vertical="center" wrapText="1" readingOrder="2"/>
    </xf>
    <xf numFmtId="0" fontId="40" fillId="3" borderId="21" xfId="0" applyFont="1" applyFill="1" applyBorder="1" applyAlignment="1">
      <alignment horizontal="center" vertical="center" wrapText="1" readingOrder="2"/>
    </xf>
    <xf numFmtId="0" fontId="34" fillId="3" borderId="21" xfId="0" applyFont="1" applyFill="1" applyBorder="1" applyAlignment="1">
      <alignment horizontal="center" vertical="center"/>
    </xf>
    <xf numFmtId="0" fontId="32" fillId="3" borderId="21" xfId="0" applyFont="1" applyFill="1" applyBorder="1" applyAlignment="1">
      <alignment horizontal="center" vertical="center"/>
    </xf>
    <xf numFmtId="0" fontId="32" fillId="3" borderId="21" xfId="0" applyFont="1" applyFill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/>
    </xf>
    <xf numFmtId="0" fontId="34" fillId="2" borderId="40" xfId="0" applyFont="1" applyFill="1" applyBorder="1" applyAlignment="1">
      <alignment horizontal="center" vertical="center"/>
    </xf>
    <xf numFmtId="0" fontId="34" fillId="2" borderId="43" xfId="0" applyFont="1" applyFill="1" applyBorder="1" applyAlignment="1">
      <alignment horizontal="center" vertical="center"/>
    </xf>
    <xf numFmtId="0" fontId="27" fillId="0" borderId="39" xfId="0" applyFont="1" applyBorder="1" applyAlignment="1">
      <alignment horizontal="center" vertical="center" wrapText="1" readingOrder="2"/>
    </xf>
    <xf numFmtId="0" fontId="34" fillId="2" borderId="61" xfId="0" applyFont="1" applyFill="1" applyBorder="1" applyAlignment="1">
      <alignment horizontal="center" vertical="center"/>
    </xf>
    <xf numFmtId="0" fontId="39" fillId="3" borderId="7" xfId="0" applyFont="1" applyFill="1" applyBorder="1" applyAlignment="1">
      <alignment vertical="center" readingOrder="2"/>
    </xf>
    <xf numFmtId="0" fontId="39" fillId="3" borderId="7" xfId="0" applyFont="1" applyFill="1" applyBorder="1" applyAlignment="1">
      <alignment vertical="center"/>
    </xf>
    <xf numFmtId="0" fontId="34" fillId="2" borderId="37" xfId="0" applyFont="1" applyFill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0" fontId="34" fillId="2" borderId="38" xfId="0" applyFont="1" applyFill="1" applyBorder="1" applyAlignment="1">
      <alignment horizontal="center" vertical="center"/>
    </xf>
    <xf numFmtId="0" fontId="27" fillId="0" borderId="22" xfId="0" applyFont="1" applyBorder="1" applyAlignment="1">
      <alignment horizontal="center" vertical="center" wrapText="1" readingOrder="2"/>
    </xf>
    <xf numFmtId="0" fontId="27" fillId="3" borderId="22" xfId="0" applyFont="1" applyFill="1" applyBorder="1" applyAlignment="1">
      <alignment horizontal="center" vertical="center" wrapText="1" readingOrder="2"/>
    </xf>
    <xf numFmtId="0" fontId="40" fillId="3" borderId="22" xfId="0" applyFont="1" applyFill="1" applyBorder="1" applyAlignment="1">
      <alignment horizontal="center" vertical="center" wrapText="1" readingOrder="2"/>
    </xf>
    <xf numFmtId="0" fontId="34" fillId="3" borderId="22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22" fillId="0" borderId="16" xfId="0" applyFont="1" applyBorder="1" applyAlignment="1">
      <alignment horizontal="center" vertical="center"/>
    </xf>
    <xf numFmtId="0" fontId="35" fillId="0" borderId="0" xfId="0" applyFont="1" applyBorder="1" applyAlignment="1">
      <alignment horizontal="right" vertical="center"/>
    </xf>
    <xf numFmtId="0" fontId="35" fillId="0" borderId="0" xfId="0" applyFont="1" applyBorder="1" applyAlignment="1">
      <alignment horizontal="center"/>
    </xf>
    <xf numFmtId="0" fontId="22" fillId="0" borderId="0" xfId="0" applyFont="1" applyAlignment="1">
      <alignment horizontal="right" vertical="center"/>
    </xf>
    <xf numFmtId="0" fontId="22" fillId="0" borderId="0" xfId="2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1657350</xdr:colOff>
      <xdr:row>0</xdr:row>
      <xdr:rowOff>95250</xdr:rowOff>
    </xdr:from>
    <xdr:to>
      <xdr:col>3</xdr:col>
      <xdr:colOff>2533650</xdr:colOff>
      <xdr:row>2</xdr:row>
      <xdr:rowOff>133350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993800" y="95250"/>
          <a:ext cx="8763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1657350</xdr:colOff>
      <xdr:row>0</xdr:row>
      <xdr:rowOff>95250</xdr:rowOff>
    </xdr:from>
    <xdr:to>
      <xdr:col>3</xdr:col>
      <xdr:colOff>2533650</xdr:colOff>
      <xdr:row>2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4393250" y="95250"/>
          <a:ext cx="8763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1695450</xdr:colOff>
      <xdr:row>0</xdr:row>
      <xdr:rowOff>47625</xdr:rowOff>
    </xdr:from>
    <xdr:to>
      <xdr:col>3</xdr:col>
      <xdr:colOff>2571750</xdr:colOff>
      <xdr:row>2</xdr:row>
      <xdr:rowOff>95250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3032400" y="47625"/>
          <a:ext cx="8763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1447800</xdr:colOff>
      <xdr:row>7</xdr:row>
      <xdr:rowOff>0</xdr:rowOff>
    </xdr:from>
    <xdr:to>
      <xdr:col>2</xdr:col>
      <xdr:colOff>1447800</xdr:colOff>
      <xdr:row>7</xdr:row>
      <xdr:rowOff>133350</xdr:rowOff>
    </xdr:to>
    <xdr:pic>
      <xdr:nvPicPr>
        <xdr:cNvPr id="102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4584975" y="476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1628775</xdr:colOff>
      <xdr:row>7</xdr:row>
      <xdr:rowOff>0</xdr:rowOff>
    </xdr:from>
    <xdr:to>
      <xdr:col>2</xdr:col>
      <xdr:colOff>1628775</xdr:colOff>
      <xdr:row>7</xdr:row>
      <xdr:rowOff>152400</xdr:rowOff>
    </xdr:to>
    <xdr:pic>
      <xdr:nvPicPr>
        <xdr:cNvPr id="1028" name="Picture 5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404000" y="285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7</xdr:row>
      <xdr:rowOff>0</xdr:rowOff>
    </xdr:from>
    <xdr:to>
      <xdr:col>2</xdr:col>
      <xdr:colOff>1181100</xdr:colOff>
      <xdr:row>7</xdr:row>
      <xdr:rowOff>457200</xdr:rowOff>
    </xdr:to>
    <xdr:pic>
      <xdr:nvPicPr>
        <xdr:cNvPr id="1029" name="Picture 6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4851675" y="57150"/>
          <a:ext cx="95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1447800</xdr:colOff>
      <xdr:row>0</xdr:row>
      <xdr:rowOff>47625</xdr:rowOff>
    </xdr:from>
    <xdr:to>
      <xdr:col>2</xdr:col>
      <xdr:colOff>1447800</xdr:colOff>
      <xdr:row>0</xdr:row>
      <xdr:rowOff>180975</xdr:rowOff>
    </xdr:to>
    <xdr:pic>
      <xdr:nvPicPr>
        <xdr:cNvPr id="1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04812350" y="476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1628775</xdr:colOff>
      <xdr:row>0</xdr:row>
      <xdr:rowOff>28575</xdr:rowOff>
    </xdr:from>
    <xdr:to>
      <xdr:col>2</xdr:col>
      <xdr:colOff>1628775</xdr:colOff>
      <xdr:row>0</xdr:row>
      <xdr:rowOff>180975</xdr:rowOff>
    </xdr:to>
    <xdr:pic>
      <xdr:nvPicPr>
        <xdr:cNvPr id="11" name="Picture 5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04631375" y="285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1171575</xdr:colOff>
      <xdr:row>0</xdr:row>
      <xdr:rowOff>57150</xdr:rowOff>
    </xdr:from>
    <xdr:to>
      <xdr:col>2</xdr:col>
      <xdr:colOff>1181100</xdr:colOff>
      <xdr:row>1</xdr:row>
      <xdr:rowOff>0</xdr:rowOff>
    </xdr:to>
    <xdr:pic>
      <xdr:nvPicPr>
        <xdr:cNvPr id="12" name="Picture 6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005079050" y="57150"/>
          <a:ext cx="95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1152525</xdr:colOff>
      <xdr:row>0</xdr:row>
      <xdr:rowOff>95250</xdr:rowOff>
    </xdr:from>
    <xdr:to>
      <xdr:col>2</xdr:col>
      <xdr:colOff>2028825</xdr:colOff>
      <xdr:row>2</xdr:row>
      <xdr:rowOff>4762</xdr:rowOff>
    </xdr:to>
    <xdr:pic>
      <xdr:nvPicPr>
        <xdr:cNvPr id="1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4231325" y="95250"/>
          <a:ext cx="876300" cy="1042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New%20folder/&#1606;&#1578;&#1610;&#1580;&#1577;%20&#1579;&#1575;&#1604;&#1579;&#1577;%202014-2015/&#1579;&#1575;&#1604;&#1579;&#1577;%20&#1578;&#1583;&#1585;&#1610;&#1576;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>
        <row r="10">
          <cell r="D10" t="str">
            <v>(جيد)</v>
          </cell>
          <cell r="F10" t="str">
            <v>(جيد)</v>
          </cell>
          <cell r="G10" t="str">
            <v>(جيد)</v>
          </cell>
        </row>
        <row r="11">
          <cell r="G11" t="str">
            <v>جيد جـدا</v>
          </cell>
          <cell r="J11" t="str">
            <v>جيد جـدا</v>
          </cell>
        </row>
        <row r="13">
          <cell r="J13" t="str">
            <v>(جيد)</v>
          </cell>
        </row>
        <row r="14">
          <cell r="G14" t="str">
            <v>جيد جـدا</v>
          </cell>
          <cell r="H14" t="str">
            <v>(جيد)</v>
          </cell>
          <cell r="I14" t="str">
            <v>جيد جـدا</v>
          </cell>
          <cell r="J14" t="str">
            <v>جيد جـدا</v>
          </cell>
        </row>
        <row r="15">
          <cell r="G15" t="str">
            <v>جيد جـدا</v>
          </cell>
          <cell r="I15" t="str">
            <v>(جيد)</v>
          </cell>
          <cell r="J15" t="str">
            <v>(جيد)</v>
          </cell>
        </row>
        <row r="16">
          <cell r="E16" t="str">
            <v>ممتاز</v>
          </cell>
          <cell r="F16" t="str">
            <v>ممتاز</v>
          </cell>
          <cell r="I16" t="str">
            <v>ممتاز</v>
          </cell>
          <cell r="J16" t="str">
            <v>ممتاز</v>
          </cell>
        </row>
        <row r="20">
          <cell r="E20" t="str">
            <v>ممتاز</v>
          </cell>
          <cell r="I20" t="str">
            <v>ممتاز</v>
          </cell>
          <cell r="J20" t="str">
            <v>ممتاز</v>
          </cell>
        </row>
        <row r="21">
          <cell r="D21" t="str">
            <v>جيد جـدا</v>
          </cell>
          <cell r="E21" t="str">
            <v>ممتاز</v>
          </cell>
          <cell r="F21" t="str">
            <v>جيد جـدا</v>
          </cell>
          <cell r="G21" t="str">
            <v>جيد جـدا</v>
          </cell>
          <cell r="I21" t="str">
            <v>جيد جـدا</v>
          </cell>
        </row>
        <row r="22">
          <cell r="D22" t="str">
            <v>جيد جـدا</v>
          </cell>
          <cell r="E22" t="str">
            <v>ممتاز</v>
          </cell>
          <cell r="G22" t="str">
            <v>جيد جـدا</v>
          </cell>
        </row>
        <row r="23">
          <cell r="G23" t="str">
            <v>جيد جـدا</v>
          </cell>
        </row>
        <row r="24">
          <cell r="I24" t="str">
            <v>جيد جـدا</v>
          </cell>
          <cell r="J24" t="str">
            <v>جيد جـدا</v>
          </cell>
        </row>
        <row r="25">
          <cell r="G25" t="str">
            <v>جيد جـدا</v>
          </cell>
        </row>
        <row r="26">
          <cell r="F26" t="str">
            <v>جيد جـدا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D49"/>
  <sheetViews>
    <sheetView rightToLeft="1" topLeftCell="AQ58" zoomScale="50" zoomScaleNormal="50" workbookViewId="0">
      <selection activeCell="C3" sqref="B3:BD49"/>
    </sheetView>
  </sheetViews>
  <sheetFormatPr defaultRowHeight="14.25"/>
  <cols>
    <col min="2" max="2" width="8.75" customWidth="1"/>
    <col min="3" max="3" width="12.75" customWidth="1"/>
    <col min="4" max="4" width="60.75" customWidth="1"/>
    <col min="5" max="5" width="8.75" customWidth="1"/>
    <col min="6" max="55" width="13.75" customWidth="1"/>
    <col min="56" max="56" width="65.75" customWidth="1"/>
  </cols>
  <sheetData>
    <row r="1" spans="2:56" ht="39.950000000000003" customHeight="1"/>
    <row r="2" spans="2:56" ht="39.950000000000003" customHeight="1">
      <c r="B2" s="53"/>
      <c r="C2" s="53"/>
      <c r="D2" s="53"/>
    </row>
    <row r="3" spans="2:56" ht="39.950000000000003" customHeight="1">
      <c r="B3" s="86" t="s">
        <v>98</v>
      </c>
      <c r="C3" s="86"/>
      <c r="D3" s="86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</row>
    <row r="4" spans="2:56" ht="39.950000000000003" customHeight="1">
      <c r="B4" s="88" t="s">
        <v>137</v>
      </c>
      <c r="C4" s="88"/>
      <c r="D4" s="89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</row>
    <row r="5" spans="2:56" ht="39.950000000000003" customHeight="1">
      <c r="B5" s="90" t="s">
        <v>35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</row>
    <row r="6" spans="2:56" ht="39.950000000000003" customHeight="1" thickBot="1">
      <c r="B6" s="91"/>
      <c r="C6" s="91"/>
      <c r="D6" s="91" t="s">
        <v>61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2" t="s">
        <v>132</v>
      </c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1"/>
    </row>
    <row r="7" spans="2:56" ht="78" customHeight="1" thickTop="1" thickBot="1">
      <c r="B7" s="93" t="s">
        <v>0</v>
      </c>
      <c r="C7" s="94" t="s">
        <v>1</v>
      </c>
      <c r="D7" s="95" t="s">
        <v>2</v>
      </c>
      <c r="E7" s="96" t="s">
        <v>3</v>
      </c>
      <c r="F7" s="97" t="s">
        <v>37</v>
      </c>
      <c r="G7" s="98"/>
      <c r="H7" s="98"/>
      <c r="I7" s="98"/>
      <c r="J7" s="99"/>
      <c r="K7" s="97" t="s">
        <v>38</v>
      </c>
      <c r="L7" s="98"/>
      <c r="M7" s="98"/>
      <c r="N7" s="98"/>
      <c r="O7" s="99"/>
      <c r="P7" s="100" t="s">
        <v>39</v>
      </c>
      <c r="Q7" s="101"/>
      <c r="R7" s="101"/>
      <c r="S7" s="101"/>
      <c r="T7" s="101"/>
      <c r="U7" s="102"/>
      <c r="V7" s="97" t="s">
        <v>40</v>
      </c>
      <c r="W7" s="98"/>
      <c r="X7" s="98"/>
      <c r="Y7" s="98"/>
      <c r="Z7" s="99"/>
      <c r="AA7" s="97" t="s">
        <v>41</v>
      </c>
      <c r="AB7" s="98"/>
      <c r="AC7" s="98"/>
      <c r="AD7" s="98"/>
      <c r="AE7" s="99"/>
      <c r="AF7" s="97" t="s">
        <v>58</v>
      </c>
      <c r="AG7" s="98"/>
      <c r="AH7" s="98"/>
      <c r="AI7" s="98"/>
      <c r="AJ7" s="99"/>
      <c r="AK7" s="97" t="s">
        <v>42</v>
      </c>
      <c r="AL7" s="98"/>
      <c r="AM7" s="98"/>
      <c r="AN7" s="98"/>
      <c r="AO7" s="99"/>
      <c r="AP7" s="97" t="s">
        <v>43</v>
      </c>
      <c r="AQ7" s="98"/>
      <c r="AR7" s="98"/>
      <c r="AS7" s="98"/>
      <c r="AT7" s="99"/>
      <c r="AU7" s="97" t="s">
        <v>44</v>
      </c>
      <c r="AV7" s="98"/>
      <c r="AW7" s="98"/>
      <c r="AX7" s="98"/>
      <c r="AY7" s="99"/>
      <c r="AZ7" s="97" t="s">
        <v>45</v>
      </c>
      <c r="BA7" s="98"/>
      <c r="BB7" s="98"/>
      <c r="BC7" s="99"/>
      <c r="BD7" s="103" t="s">
        <v>4</v>
      </c>
    </row>
    <row r="8" spans="2:56" ht="87" thickBot="1">
      <c r="B8" s="104"/>
      <c r="C8" s="105"/>
      <c r="D8" s="106"/>
      <c r="E8" s="107" t="s">
        <v>5</v>
      </c>
      <c r="F8" s="108" t="s">
        <v>6</v>
      </c>
      <c r="G8" s="108" t="s">
        <v>7</v>
      </c>
      <c r="H8" s="108" t="s">
        <v>8</v>
      </c>
      <c r="I8" s="109" t="s">
        <v>9</v>
      </c>
      <c r="J8" s="110" t="s">
        <v>10</v>
      </c>
      <c r="K8" s="108" t="s">
        <v>6</v>
      </c>
      <c r="L8" s="108" t="s">
        <v>7</v>
      </c>
      <c r="M8" s="108" t="s">
        <v>8</v>
      </c>
      <c r="N8" s="109" t="s">
        <v>9</v>
      </c>
      <c r="O8" s="110" t="s">
        <v>10</v>
      </c>
      <c r="P8" s="108" t="s">
        <v>6</v>
      </c>
      <c r="Q8" s="108" t="s">
        <v>11</v>
      </c>
      <c r="R8" s="108" t="s">
        <v>7</v>
      </c>
      <c r="S8" s="108" t="s">
        <v>8</v>
      </c>
      <c r="T8" s="109" t="s">
        <v>9</v>
      </c>
      <c r="U8" s="110" t="s">
        <v>10</v>
      </c>
      <c r="V8" s="108" t="s">
        <v>6</v>
      </c>
      <c r="W8" s="108" t="s">
        <v>7</v>
      </c>
      <c r="X8" s="108" t="s">
        <v>8</v>
      </c>
      <c r="Y8" s="109" t="s">
        <v>9</v>
      </c>
      <c r="Z8" s="110" t="s">
        <v>10</v>
      </c>
      <c r="AA8" s="108" t="s">
        <v>6</v>
      </c>
      <c r="AB8" s="108" t="s">
        <v>7</v>
      </c>
      <c r="AC8" s="108" t="s">
        <v>8</v>
      </c>
      <c r="AD8" s="109" t="s">
        <v>9</v>
      </c>
      <c r="AE8" s="110" t="s">
        <v>10</v>
      </c>
      <c r="AF8" s="108" t="s">
        <v>6</v>
      </c>
      <c r="AG8" s="108" t="s">
        <v>7</v>
      </c>
      <c r="AH8" s="108" t="s">
        <v>8</v>
      </c>
      <c r="AI8" s="109" t="s">
        <v>9</v>
      </c>
      <c r="AJ8" s="110" t="s">
        <v>10</v>
      </c>
      <c r="AK8" s="108" t="s">
        <v>6</v>
      </c>
      <c r="AL8" s="108" t="s">
        <v>7</v>
      </c>
      <c r="AM8" s="108" t="s">
        <v>8</v>
      </c>
      <c r="AN8" s="109" t="s">
        <v>9</v>
      </c>
      <c r="AO8" s="110" t="s">
        <v>10</v>
      </c>
      <c r="AP8" s="108" t="s">
        <v>6</v>
      </c>
      <c r="AQ8" s="108" t="s">
        <v>11</v>
      </c>
      <c r="AR8" s="108" t="s">
        <v>7</v>
      </c>
      <c r="AS8" s="109" t="s">
        <v>9</v>
      </c>
      <c r="AT8" s="110" t="s">
        <v>10</v>
      </c>
      <c r="AU8" s="108" t="s">
        <v>6</v>
      </c>
      <c r="AV8" s="108" t="s">
        <v>11</v>
      </c>
      <c r="AW8" s="108" t="s">
        <v>7</v>
      </c>
      <c r="AX8" s="109" t="s">
        <v>9</v>
      </c>
      <c r="AY8" s="110" t="s">
        <v>10</v>
      </c>
      <c r="AZ8" s="108" t="s">
        <v>6</v>
      </c>
      <c r="BA8" s="108" t="s">
        <v>11</v>
      </c>
      <c r="BB8" s="109" t="s">
        <v>9</v>
      </c>
      <c r="BC8" s="110" t="s">
        <v>10</v>
      </c>
      <c r="BD8" s="111"/>
    </row>
    <row r="9" spans="2:56" ht="41.25" thickBot="1">
      <c r="B9" s="104"/>
      <c r="C9" s="105"/>
      <c r="D9" s="106"/>
      <c r="E9" s="112" t="s">
        <v>12</v>
      </c>
      <c r="F9" s="113">
        <v>20</v>
      </c>
      <c r="G9" s="113">
        <v>10</v>
      </c>
      <c r="H9" s="113">
        <v>70</v>
      </c>
      <c r="I9" s="113">
        <v>100</v>
      </c>
      <c r="J9" s="114"/>
      <c r="K9" s="113">
        <v>20</v>
      </c>
      <c r="L9" s="113">
        <v>10</v>
      </c>
      <c r="M9" s="113">
        <v>70</v>
      </c>
      <c r="N9" s="113">
        <v>100</v>
      </c>
      <c r="O9" s="114"/>
      <c r="P9" s="115">
        <v>60</v>
      </c>
      <c r="Q9" s="113">
        <v>60</v>
      </c>
      <c r="R9" s="113">
        <v>20</v>
      </c>
      <c r="S9" s="113">
        <v>60</v>
      </c>
      <c r="T9" s="113">
        <v>200</v>
      </c>
      <c r="U9" s="114"/>
      <c r="V9" s="113">
        <v>20</v>
      </c>
      <c r="W9" s="113">
        <v>10</v>
      </c>
      <c r="X9" s="113">
        <v>70</v>
      </c>
      <c r="Y9" s="113">
        <v>100</v>
      </c>
      <c r="Z9" s="114"/>
      <c r="AA9" s="113">
        <v>20</v>
      </c>
      <c r="AB9" s="113">
        <v>10</v>
      </c>
      <c r="AC9" s="113">
        <v>70</v>
      </c>
      <c r="AD9" s="113">
        <v>100</v>
      </c>
      <c r="AE9" s="114"/>
      <c r="AF9" s="113">
        <v>20</v>
      </c>
      <c r="AG9" s="113">
        <v>10</v>
      </c>
      <c r="AH9" s="113">
        <v>70</v>
      </c>
      <c r="AI9" s="113">
        <v>100</v>
      </c>
      <c r="AJ9" s="114"/>
      <c r="AK9" s="113">
        <v>20</v>
      </c>
      <c r="AL9" s="113">
        <v>10</v>
      </c>
      <c r="AM9" s="113">
        <v>70</v>
      </c>
      <c r="AN9" s="113">
        <v>100</v>
      </c>
      <c r="AO9" s="114"/>
      <c r="AP9" s="113">
        <v>20</v>
      </c>
      <c r="AQ9" s="113">
        <v>20</v>
      </c>
      <c r="AR9" s="113">
        <v>10</v>
      </c>
      <c r="AS9" s="113">
        <v>50</v>
      </c>
      <c r="AT9" s="114"/>
      <c r="AU9" s="113">
        <v>20</v>
      </c>
      <c r="AV9" s="113">
        <v>20</v>
      </c>
      <c r="AW9" s="113">
        <v>10</v>
      </c>
      <c r="AX9" s="113">
        <v>50</v>
      </c>
      <c r="AY9" s="114"/>
      <c r="AZ9" s="113">
        <v>50</v>
      </c>
      <c r="BA9" s="113">
        <v>50</v>
      </c>
      <c r="BB9" s="113">
        <v>100</v>
      </c>
      <c r="BC9" s="114"/>
      <c r="BD9" s="116"/>
    </row>
    <row r="10" spans="2:56" ht="54.95" customHeight="1">
      <c r="B10" s="117">
        <v>21</v>
      </c>
      <c r="C10" s="118">
        <v>1107</v>
      </c>
      <c r="D10" s="119" t="s">
        <v>71</v>
      </c>
      <c r="E10" s="120"/>
      <c r="F10" s="121">
        <v>18</v>
      </c>
      <c r="G10" s="122">
        <v>8</v>
      </c>
      <c r="H10" s="123">
        <v>52</v>
      </c>
      <c r="I10" s="121">
        <f t="shared" ref="I10:I29" si="0">SUM(F10:H10)</f>
        <v>78</v>
      </c>
      <c r="J10" s="124" t="str">
        <f>IF(I10&gt;84,"ممتاز",IF(I10&gt;74,"جيد جـدا",IF(I10&gt;64,"(جيد)",IF(I10&gt;49,"مقبول",IF(I10&gt;29,"ضعيف","ضعيف جدا")))))</f>
        <v>جيد جـدا</v>
      </c>
      <c r="K10" s="125">
        <v>19</v>
      </c>
      <c r="L10" s="122">
        <v>9</v>
      </c>
      <c r="M10" s="123">
        <v>61</v>
      </c>
      <c r="N10" s="121">
        <f>SUM(K10:M10)</f>
        <v>89</v>
      </c>
      <c r="O10" s="124" t="str">
        <f>IF(N10&gt;84,"ممتاز",IF(N10&gt;74,"جيد جـدا",IF(N10&gt;64,"(جيد)",IF(N10&gt;49,"مقبول",IF(N10&gt;29,"ضعيف","ضعيف جدا")))))</f>
        <v>ممتاز</v>
      </c>
      <c r="P10" s="125">
        <v>56</v>
      </c>
      <c r="Q10" s="122">
        <v>47</v>
      </c>
      <c r="R10" s="122">
        <v>15</v>
      </c>
      <c r="S10" s="123">
        <v>34</v>
      </c>
      <c r="T10" s="121">
        <f t="shared" ref="T10:T29" si="1">SUM(P10:S10)</f>
        <v>152</v>
      </c>
      <c r="U10" s="124" t="str">
        <f t="shared" ref="U10:U29" si="2">IF(T10&gt;169,"ممتاز",IF(T10&gt;149,"جيد جـدا",IF(T10&gt;129,"(جيد)",IF(T10&gt;99,"مقبول",IF(T10&gt;59,"ضعيف","ضعيف جدا")))))</f>
        <v>جيد جـدا</v>
      </c>
      <c r="V10" s="125">
        <v>16</v>
      </c>
      <c r="W10" s="122">
        <v>8</v>
      </c>
      <c r="X10" s="123">
        <v>30</v>
      </c>
      <c r="Y10" s="121">
        <f>SUM(V10:X10)</f>
        <v>54</v>
      </c>
      <c r="Z10" s="124" t="str">
        <f>IF(Y10&gt;84,"ممتاز",IF(Y10&gt;74,"جيد جـدا",IF(Y10&gt;64,"(جيد)",IF(Y10&gt;49,"مقبول",IF(Y10&gt;29,"ضعيف","ضعيف جدا")))))</f>
        <v>مقبول</v>
      </c>
      <c r="AA10" s="125">
        <v>17</v>
      </c>
      <c r="AB10" s="122">
        <v>6</v>
      </c>
      <c r="AC10" s="123">
        <v>29</v>
      </c>
      <c r="AD10" s="121">
        <f>SUM(AA10:AC10)</f>
        <v>52</v>
      </c>
      <c r="AE10" s="124" t="str">
        <f>IF(AD10&gt;84,"ممتاز",IF(AD10&gt;74,"جيد جـدا",IF(AD10&gt;64,"(جيد)",IF(AD10&gt;49,"مقبول",IF(AD10&gt;29,"ضعيف","ضعيف جدا")))))</f>
        <v>مقبول</v>
      </c>
      <c r="AF10" s="125">
        <v>14</v>
      </c>
      <c r="AG10" s="122">
        <v>7</v>
      </c>
      <c r="AH10" s="123">
        <v>29</v>
      </c>
      <c r="AI10" s="121">
        <f t="shared" ref="AI10:AI29" si="3">SUM(AF10:AH10)</f>
        <v>50</v>
      </c>
      <c r="AJ10" s="124" t="str">
        <f>IF(AI10&gt;84,"ممتاز",IF(AI10&gt;74,"جيد جـدا",IF(AI10&gt;64,"(جيد)",IF(AI10&gt;49,"مقبول",IF(AI10&gt;29,"ضعيف","ضعيف جدا")))))</f>
        <v>مقبول</v>
      </c>
      <c r="AK10" s="125">
        <v>18</v>
      </c>
      <c r="AL10" s="122">
        <v>10</v>
      </c>
      <c r="AM10" s="123">
        <v>42</v>
      </c>
      <c r="AN10" s="121">
        <f t="shared" ref="AN10:AN29" si="4">SUM(AK10:AM10)</f>
        <v>70</v>
      </c>
      <c r="AO10" s="124" t="str">
        <f>IF(AN10&gt;84,"ممتاز",IF(AN10&gt;74,"جيد جـدا",IF(AN10&gt;64,"(جيد)",IF(AN10&gt;49,"مقبول",IF(AN10&gt;29,"ضعيف","ضعيف جدا")))))</f>
        <v>(جيد)</v>
      </c>
      <c r="AP10" s="125">
        <v>16</v>
      </c>
      <c r="AQ10" s="122">
        <v>13</v>
      </c>
      <c r="AR10" s="123">
        <v>7</v>
      </c>
      <c r="AS10" s="121">
        <f>SUM(AP10:AR10)</f>
        <v>36</v>
      </c>
      <c r="AT10" s="124" t="str">
        <f>IF(AS10&gt;42,"ممتاز",IF(AS10&gt;37,"جيد جـدا",IF(AS10&gt;32,"(جيد)",IF(AS10&gt;24,"مقبول",IF(AS10&gt;14,"ضعيف","ضعيف جدا")))))</f>
        <v>(جيد)</v>
      </c>
      <c r="AU10" s="125">
        <v>15</v>
      </c>
      <c r="AV10" s="122">
        <v>13</v>
      </c>
      <c r="AW10" s="123">
        <v>7</v>
      </c>
      <c r="AX10" s="121">
        <f>SUM(AU10:AW10)</f>
        <v>35</v>
      </c>
      <c r="AY10" s="124" t="str">
        <f>IF(AX10&gt;42,"ممتاز",IF(AX10&gt;37,"جيد جـدا",IF(AX10&gt;32,"(جيد)",IF(AX10&gt;24,"مقبول",IF(AX10&gt;14,"ضعيف","ضعيف جدا")))))</f>
        <v>(جيد)</v>
      </c>
      <c r="AZ10" s="121">
        <v>38</v>
      </c>
      <c r="BA10" s="123">
        <v>40</v>
      </c>
      <c r="BB10" s="121">
        <f>SUM(AZ10:BA10)</f>
        <v>78</v>
      </c>
      <c r="BC10" s="124" t="str">
        <f>IF(BB10&gt;84,"ممتاز",IF(BB10&gt;74,"جيد جـدا",IF(BB10&gt;64,"(جيد)",IF(BB10&gt;59,"مقبول",IF(BB10&gt;29,"ضعيف","ضعيف جدا")))))</f>
        <v>جيد جـدا</v>
      </c>
      <c r="BD10" s="126"/>
    </row>
    <row r="11" spans="2:56" ht="54.95" customHeight="1">
      <c r="B11" s="127">
        <v>22</v>
      </c>
      <c r="C11" s="128">
        <v>1108</v>
      </c>
      <c r="D11" s="129" t="s">
        <v>72</v>
      </c>
      <c r="E11" s="130"/>
      <c r="F11" s="131">
        <v>20</v>
      </c>
      <c r="G11" s="132">
        <v>10</v>
      </c>
      <c r="H11" s="133">
        <v>54</v>
      </c>
      <c r="I11" s="131">
        <f t="shared" si="0"/>
        <v>84</v>
      </c>
      <c r="J11" s="134" t="str">
        <f t="shared" ref="J11:J29" si="5">IF(I11&gt;84,"ممتاز",IF(I11&gt;74,"جيد جـدا",IF(I11&gt;64,"(جيد)",IF(I11&gt;49,"مقبول",IF(I11&gt;29,"ضعيف","ضعيف جدا")))))</f>
        <v>جيد جـدا</v>
      </c>
      <c r="K11" s="135">
        <v>20</v>
      </c>
      <c r="L11" s="132">
        <v>10</v>
      </c>
      <c r="M11" s="133">
        <v>67</v>
      </c>
      <c r="N11" s="131">
        <f t="shared" ref="N11:N29" si="6">SUM(K11:M11)</f>
        <v>97</v>
      </c>
      <c r="O11" s="134" t="str">
        <f t="shared" ref="O11:O29" si="7">IF(N11&gt;84,"ممتاز",IF(N11&gt;74,"جيد جـدا",IF(N11&gt;64,"(جيد)",IF(N11&gt;49,"مقبول",IF(N11&gt;29,"ضعيف","ضعيف جدا")))))</f>
        <v>ممتاز</v>
      </c>
      <c r="P11" s="135">
        <v>52</v>
      </c>
      <c r="Q11" s="132">
        <v>50</v>
      </c>
      <c r="R11" s="132">
        <v>17</v>
      </c>
      <c r="S11" s="133">
        <v>50</v>
      </c>
      <c r="T11" s="131">
        <f t="shared" si="1"/>
        <v>169</v>
      </c>
      <c r="U11" s="134" t="str">
        <f t="shared" si="2"/>
        <v>جيد جـدا</v>
      </c>
      <c r="V11" s="135">
        <v>16</v>
      </c>
      <c r="W11" s="132">
        <v>8</v>
      </c>
      <c r="X11" s="133">
        <v>43</v>
      </c>
      <c r="Y11" s="131">
        <f t="shared" ref="Y11:Y29" si="8">SUM(V11:X11)</f>
        <v>67</v>
      </c>
      <c r="Z11" s="134" t="str">
        <f t="shared" ref="Z11:Z29" si="9">IF(Y11&gt;84,"ممتاز",IF(Y11&gt;74,"جيد جـدا",IF(Y11&gt;64,"(جيد)",IF(Y11&gt;49,"مقبول",IF(Y11&gt;29,"ضعيف","ضعيف جدا")))))</f>
        <v>(جيد)</v>
      </c>
      <c r="AA11" s="135">
        <v>18</v>
      </c>
      <c r="AB11" s="132">
        <v>8</v>
      </c>
      <c r="AC11" s="133">
        <v>55</v>
      </c>
      <c r="AD11" s="131">
        <f t="shared" ref="AD11:AD29" si="10">SUM(AA11:AC11)</f>
        <v>81</v>
      </c>
      <c r="AE11" s="134" t="str">
        <f t="shared" ref="AE11:AE29" si="11">IF(AD11&gt;84,"ممتاز",IF(AD11&gt;74,"جيد جـدا",IF(AD11&gt;64,"(جيد)",IF(AD11&gt;49,"مقبول",IF(AD11&gt;29,"ضعيف","ضعيف جدا")))))</f>
        <v>جيد جـدا</v>
      </c>
      <c r="AF11" s="135">
        <v>14</v>
      </c>
      <c r="AG11" s="132">
        <v>7</v>
      </c>
      <c r="AH11" s="133">
        <v>40</v>
      </c>
      <c r="AI11" s="131">
        <f t="shared" si="3"/>
        <v>61</v>
      </c>
      <c r="AJ11" s="134" t="str">
        <f t="shared" ref="AJ11:AJ29" si="12">IF(AI11&gt;84,"ممتاز",IF(AI11&gt;74,"جيد جـدا",IF(AI11&gt;64,"(جيد)",IF(AI11&gt;49,"مقبول",IF(AI11&gt;29,"ضعيف","ضعيف جدا")))))</f>
        <v>مقبول</v>
      </c>
      <c r="AK11" s="135">
        <v>16</v>
      </c>
      <c r="AL11" s="132">
        <v>8</v>
      </c>
      <c r="AM11" s="133">
        <v>62</v>
      </c>
      <c r="AN11" s="131">
        <f t="shared" si="4"/>
        <v>86</v>
      </c>
      <c r="AO11" s="134" t="str">
        <f t="shared" ref="AO11:AO29" si="13">IF(AN11&gt;84,"ممتاز",IF(AN11&gt;74,"جيد جـدا",IF(AN11&gt;64,"(جيد)",IF(AN11&gt;49,"مقبول",IF(AN11&gt;29,"ضعيف","ضعيف جدا")))))</f>
        <v>ممتاز</v>
      </c>
      <c r="AP11" s="135">
        <v>17</v>
      </c>
      <c r="AQ11" s="132">
        <v>17</v>
      </c>
      <c r="AR11" s="133">
        <v>8</v>
      </c>
      <c r="AS11" s="131">
        <f t="shared" ref="AS11:AS29" si="14">SUM(AP11:AR11)</f>
        <v>42</v>
      </c>
      <c r="AT11" s="134" t="str">
        <f t="shared" ref="AT11:AT29" si="15">IF(AS11&gt;42,"ممتاز",IF(AS11&gt;37,"جيد جـدا",IF(AS11&gt;32,"(جيد)",IF(AS11&gt;24,"مقبول",IF(AS11&gt;14,"ضعيف","ضعيف جدا")))))</f>
        <v>جيد جـدا</v>
      </c>
      <c r="AU11" s="135">
        <v>18</v>
      </c>
      <c r="AV11" s="132">
        <v>18</v>
      </c>
      <c r="AW11" s="133">
        <v>8</v>
      </c>
      <c r="AX11" s="131">
        <f t="shared" ref="AX11:AX29" si="16">SUM(AU11:AW11)</f>
        <v>44</v>
      </c>
      <c r="AY11" s="134" t="str">
        <f t="shared" ref="AY11:AY29" si="17">IF(AX11&gt;42,"ممتاز",IF(AX11&gt;37,"جيد جـدا",IF(AX11&gt;32,"(جيد)",IF(AX11&gt;24,"مقبول",IF(AX11&gt;14,"ضعيف","ضعيف جدا")))))</f>
        <v>ممتاز</v>
      </c>
      <c r="AZ11" s="131">
        <v>42</v>
      </c>
      <c r="BA11" s="133">
        <v>42</v>
      </c>
      <c r="BB11" s="131">
        <f t="shared" ref="BB11:BB29" si="18">SUM(AZ11:BA11)</f>
        <v>84</v>
      </c>
      <c r="BC11" s="134" t="str">
        <f t="shared" ref="BC11:BC29" si="19">IF(BB11&gt;84,"ممتاز",IF(BB11&gt;74,"جيد جـدا",IF(BB11&gt;64,"(جيد)",IF(BB11&gt;59,"مقبول",IF(BB11&gt;29,"ضعيف","ضعيف جدا")))))</f>
        <v>جيد جـدا</v>
      </c>
      <c r="BD11" s="136"/>
    </row>
    <row r="12" spans="2:56" ht="54.95" customHeight="1">
      <c r="B12" s="127">
        <v>23</v>
      </c>
      <c r="C12" s="128">
        <v>1109</v>
      </c>
      <c r="D12" s="129" t="s">
        <v>73</v>
      </c>
      <c r="E12" s="130"/>
      <c r="F12" s="131">
        <v>16</v>
      </c>
      <c r="G12" s="132">
        <v>10</v>
      </c>
      <c r="H12" s="133">
        <v>35</v>
      </c>
      <c r="I12" s="131">
        <f t="shared" si="0"/>
        <v>61</v>
      </c>
      <c r="J12" s="134" t="str">
        <f t="shared" si="5"/>
        <v>مقبول</v>
      </c>
      <c r="K12" s="135">
        <v>20</v>
      </c>
      <c r="L12" s="132">
        <v>10</v>
      </c>
      <c r="M12" s="133">
        <v>54</v>
      </c>
      <c r="N12" s="131">
        <f t="shared" si="6"/>
        <v>84</v>
      </c>
      <c r="O12" s="134" t="str">
        <f t="shared" si="7"/>
        <v>جيد جـدا</v>
      </c>
      <c r="P12" s="135">
        <v>30</v>
      </c>
      <c r="Q12" s="132">
        <v>36</v>
      </c>
      <c r="R12" s="132">
        <v>10</v>
      </c>
      <c r="S12" s="133">
        <v>40</v>
      </c>
      <c r="T12" s="131">
        <v>106</v>
      </c>
      <c r="U12" s="134" t="str">
        <f t="shared" si="2"/>
        <v>مقبول</v>
      </c>
      <c r="V12" s="135">
        <v>16</v>
      </c>
      <c r="W12" s="132">
        <v>8</v>
      </c>
      <c r="X12" s="133">
        <v>18</v>
      </c>
      <c r="Y12" s="131">
        <v>50</v>
      </c>
      <c r="Z12" s="134" t="str">
        <f t="shared" si="9"/>
        <v>مقبول</v>
      </c>
      <c r="AA12" s="135">
        <v>20</v>
      </c>
      <c r="AB12" s="132">
        <v>9</v>
      </c>
      <c r="AC12" s="133">
        <v>39</v>
      </c>
      <c r="AD12" s="131">
        <f t="shared" si="10"/>
        <v>68</v>
      </c>
      <c r="AE12" s="134" t="str">
        <f t="shared" si="11"/>
        <v>(جيد)</v>
      </c>
      <c r="AF12" s="135">
        <v>17</v>
      </c>
      <c r="AG12" s="132">
        <v>9</v>
      </c>
      <c r="AH12" s="133">
        <v>22</v>
      </c>
      <c r="AI12" s="131">
        <v>50</v>
      </c>
      <c r="AJ12" s="134" t="str">
        <f t="shared" si="12"/>
        <v>مقبول</v>
      </c>
      <c r="AK12" s="135">
        <v>16</v>
      </c>
      <c r="AL12" s="132">
        <v>8</v>
      </c>
      <c r="AM12" s="133">
        <v>41</v>
      </c>
      <c r="AN12" s="131">
        <f t="shared" si="4"/>
        <v>65</v>
      </c>
      <c r="AO12" s="134" t="str">
        <f t="shared" si="13"/>
        <v>(جيد)</v>
      </c>
      <c r="AP12" s="135">
        <v>15</v>
      </c>
      <c r="AQ12" s="132">
        <v>13</v>
      </c>
      <c r="AR12" s="133">
        <v>7</v>
      </c>
      <c r="AS12" s="131">
        <f t="shared" si="14"/>
        <v>35</v>
      </c>
      <c r="AT12" s="134" t="str">
        <f t="shared" si="15"/>
        <v>(جيد)</v>
      </c>
      <c r="AU12" s="135">
        <v>12</v>
      </c>
      <c r="AV12" s="132">
        <v>13</v>
      </c>
      <c r="AW12" s="133">
        <v>7</v>
      </c>
      <c r="AX12" s="131">
        <f t="shared" si="16"/>
        <v>32</v>
      </c>
      <c r="AY12" s="134" t="str">
        <f t="shared" si="17"/>
        <v>مقبول</v>
      </c>
      <c r="AZ12" s="131">
        <v>28</v>
      </c>
      <c r="BA12" s="133">
        <v>32</v>
      </c>
      <c r="BB12" s="131">
        <f t="shared" si="18"/>
        <v>60</v>
      </c>
      <c r="BC12" s="134" t="str">
        <f t="shared" si="19"/>
        <v>مقبول</v>
      </c>
      <c r="BD12" s="137" t="s">
        <v>125</v>
      </c>
    </row>
    <row r="13" spans="2:56" ht="54.95" customHeight="1">
      <c r="B13" s="127">
        <v>24</v>
      </c>
      <c r="C13" s="128">
        <v>1110</v>
      </c>
      <c r="D13" s="129" t="s">
        <v>74</v>
      </c>
      <c r="E13" s="130"/>
      <c r="F13" s="131">
        <v>15</v>
      </c>
      <c r="G13" s="132">
        <v>7</v>
      </c>
      <c r="H13" s="133">
        <v>66</v>
      </c>
      <c r="I13" s="131">
        <f t="shared" si="0"/>
        <v>88</v>
      </c>
      <c r="J13" s="134" t="str">
        <f t="shared" si="5"/>
        <v>ممتاز</v>
      </c>
      <c r="K13" s="135">
        <v>20</v>
      </c>
      <c r="L13" s="132">
        <v>10</v>
      </c>
      <c r="M13" s="133">
        <v>65</v>
      </c>
      <c r="N13" s="131">
        <f t="shared" si="6"/>
        <v>95</v>
      </c>
      <c r="O13" s="134" t="str">
        <f t="shared" si="7"/>
        <v>ممتاز</v>
      </c>
      <c r="P13" s="135">
        <v>45</v>
      </c>
      <c r="Q13" s="132">
        <v>41</v>
      </c>
      <c r="R13" s="132">
        <v>17</v>
      </c>
      <c r="S13" s="133">
        <v>54</v>
      </c>
      <c r="T13" s="131">
        <f t="shared" si="1"/>
        <v>157</v>
      </c>
      <c r="U13" s="134" t="str">
        <f t="shared" si="2"/>
        <v>جيد جـدا</v>
      </c>
      <c r="V13" s="135">
        <v>12</v>
      </c>
      <c r="W13" s="132">
        <v>6</v>
      </c>
      <c r="X13" s="133">
        <v>45</v>
      </c>
      <c r="Y13" s="131">
        <f t="shared" si="8"/>
        <v>63</v>
      </c>
      <c r="Z13" s="134" t="str">
        <f t="shared" si="9"/>
        <v>مقبول</v>
      </c>
      <c r="AA13" s="135">
        <v>20</v>
      </c>
      <c r="AB13" s="132">
        <v>9</v>
      </c>
      <c r="AC13" s="133">
        <v>63</v>
      </c>
      <c r="AD13" s="131">
        <f t="shared" si="10"/>
        <v>92</v>
      </c>
      <c r="AE13" s="134" t="str">
        <f t="shared" si="11"/>
        <v>ممتاز</v>
      </c>
      <c r="AF13" s="135">
        <v>19</v>
      </c>
      <c r="AG13" s="132">
        <v>10</v>
      </c>
      <c r="AH13" s="133">
        <v>43</v>
      </c>
      <c r="AI13" s="131">
        <f t="shared" si="3"/>
        <v>72</v>
      </c>
      <c r="AJ13" s="134" t="str">
        <f t="shared" si="12"/>
        <v>(جيد)</v>
      </c>
      <c r="AK13" s="135">
        <v>16</v>
      </c>
      <c r="AL13" s="132">
        <v>8</v>
      </c>
      <c r="AM13" s="133">
        <v>61</v>
      </c>
      <c r="AN13" s="131">
        <f t="shared" si="4"/>
        <v>85</v>
      </c>
      <c r="AO13" s="134" t="str">
        <f t="shared" si="13"/>
        <v>ممتاز</v>
      </c>
      <c r="AP13" s="135">
        <v>16</v>
      </c>
      <c r="AQ13" s="132">
        <v>16</v>
      </c>
      <c r="AR13" s="133">
        <v>8</v>
      </c>
      <c r="AS13" s="131">
        <f t="shared" si="14"/>
        <v>40</v>
      </c>
      <c r="AT13" s="134" t="str">
        <f t="shared" si="15"/>
        <v>جيد جـدا</v>
      </c>
      <c r="AU13" s="135">
        <v>17</v>
      </c>
      <c r="AV13" s="132">
        <v>17</v>
      </c>
      <c r="AW13" s="133">
        <v>8</v>
      </c>
      <c r="AX13" s="131">
        <f t="shared" si="16"/>
        <v>42</v>
      </c>
      <c r="AY13" s="134" t="str">
        <f t="shared" si="17"/>
        <v>جيد جـدا</v>
      </c>
      <c r="AZ13" s="131">
        <v>39</v>
      </c>
      <c r="BA13" s="133">
        <v>35</v>
      </c>
      <c r="BB13" s="131">
        <f t="shared" si="18"/>
        <v>74</v>
      </c>
      <c r="BC13" s="134" t="str">
        <f t="shared" si="19"/>
        <v>(جيد)</v>
      </c>
      <c r="BD13" s="137" t="s">
        <v>126</v>
      </c>
    </row>
    <row r="14" spans="2:56" ht="54.95" customHeight="1">
      <c r="B14" s="127">
        <v>25</v>
      </c>
      <c r="C14" s="128">
        <v>1111</v>
      </c>
      <c r="D14" s="129" t="s">
        <v>75</v>
      </c>
      <c r="E14" s="130"/>
      <c r="F14" s="131">
        <v>18</v>
      </c>
      <c r="G14" s="132">
        <v>9</v>
      </c>
      <c r="H14" s="133">
        <v>48</v>
      </c>
      <c r="I14" s="131">
        <f t="shared" si="0"/>
        <v>75</v>
      </c>
      <c r="J14" s="134" t="str">
        <f t="shared" si="5"/>
        <v>جيد جـدا</v>
      </c>
      <c r="K14" s="135">
        <v>18</v>
      </c>
      <c r="L14" s="132">
        <v>8</v>
      </c>
      <c r="M14" s="133">
        <v>55</v>
      </c>
      <c r="N14" s="131">
        <f t="shared" si="6"/>
        <v>81</v>
      </c>
      <c r="O14" s="134" t="str">
        <f t="shared" si="7"/>
        <v>جيد جـدا</v>
      </c>
      <c r="P14" s="135">
        <v>45</v>
      </c>
      <c r="Q14" s="132">
        <v>43</v>
      </c>
      <c r="R14" s="132">
        <v>18</v>
      </c>
      <c r="S14" s="133">
        <v>40</v>
      </c>
      <c r="T14" s="131">
        <f t="shared" si="1"/>
        <v>146</v>
      </c>
      <c r="U14" s="134" t="str">
        <f t="shared" si="2"/>
        <v>(جيد)</v>
      </c>
      <c r="V14" s="135">
        <v>12</v>
      </c>
      <c r="W14" s="132">
        <v>6</v>
      </c>
      <c r="X14" s="133">
        <v>25</v>
      </c>
      <c r="Y14" s="131">
        <v>50</v>
      </c>
      <c r="Z14" s="134" t="str">
        <f t="shared" si="9"/>
        <v>مقبول</v>
      </c>
      <c r="AA14" s="135">
        <v>19</v>
      </c>
      <c r="AB14" s="132">
        <v>9</v>
      </c>
      <c r="AC14" s="133">
        <v>44</v>
      </c>
      <c r="AD14" s="131">
        <f t="shared" si="10"/>
        <v>72</v>
      </c>
      <c r="AE14" s="134" t="str">
        <f t="shared" si="11"/>
        <v>(جيد)</v>
      </c>
      <c r="AF14" s="135">
        <v>19</v>
      </c>
      <c r="AG14" s="132">
        <v>10</v>
      </c>
      <c r="AH14" s="133">
        <v>27</v>
      </c>
      <c r="AI14" s="131">
        <v>50</v>
      </c>
      <c r="AJ14" s="134" t="str">
        <f t="shared" si="12"/>
        <v>مقبول</v>
      </c>
      <c r="AK14" s="135">
        <v>18</v>
      </c>
      <c r="AL14" s="132">
        <v>9</v>
      </c>
      <c r="AM14" s="133">
        <v>30</v>
      </c>
      <c r="AN14" s="131">
        <v>56</v>
      </c>
      <c r="AO14" s="134" t="str">
        <f t="shared" si="13"/>
        <v>مقبول</v>
      </c>
      <c r="AP14" s="135">
        <v>17</v>
      </c>
      <c r="AQ14" s="132">
        <v>16</v>
      </c>
      <c r="AR14" s="133">
        <v>8</v>
      </c>
      <c r="AS14" s="131">
        <f t="shared" si="14"/>
        <v>41</v>
      </c>
      <c r="AT14" s="134" t="str">
        <f t="shared" si="15"/>
        <v>جيد جـدا</v>
      </c>
      <c r="AU14" s="135">
        <v>13</v>
      </c>
      <c r="AV14" s="132">
        <v>18</v>
      </c>
      <c r="AW14" s="133">
        <v>8</v>
      </c>
      <c r="AX14" s="131">
        <f t="shared" si="16"/>
        <v>39</v>
      </c>
      <c r="AY14" s="134" t="str">
        <f t="shared" si="17"/>
        <v>جيد جـدا</v>
      </c>
      <c r="AZ14" s="131">
        <v>40</v>
      </c>
      <c r="BA14" s="133">
        <v>43</v>
      </c>
      <c r="BB14" s="131">
        <f t="shared" si="18"/>
        <v>83</v>
      </c>
      <c r="BC14" s="134" t="str">
        <f t="shared" si="19"/>
        <v>جيد جـدا</v>
      </c>
      <c r="BD14" s="136"/>
    </row>
    <row r="15" spans="2:56" ht="54.95" customHeight="1">
      <c r="B15" s="127">
        <v>26</v>
      </c>
      <c r="C15" s="128">
        <v>1112</v>
      </c>
      <c r="D15" s="129" t="s">
        <v>76</v>
      </c>
      <c r="E15" s="130"/>
      <c r="F15" s="131">
        <v>17</v>
      </c>
      <c r="G15" s="132">
        <v>10</v>
      </c>
      <c r="H15" s="133">
        <v>69</v>
      </c>
      <c r="I15" s="131">
        <f t="shared" si="0"/>
        <v>96</v>
      </c>
      <c r="J15" s="134" t="str">
        <f t="shared" si="5"/>
        <v>ممتاز</v>
      </c>
      <c r="K15" s="135">
        <v>20</v>
      </c>
      <c r="L15" s="132">
        <v>10</v>
      </c>
      <c r="M15" s="133">
        <v>59</v>
      </c>
      <c r="N15" s="131">
        <f t="shared" si="6"/>
        <v>89</v>
      </c>
      <c r="O15" s="134" t="str">
        <f t="shared" si="7"/>
        <v>ممتاز</v>
      </c>
      <c r="P15" s="135">
        <v>56</v>
      </c>
      <c r="Q15" s="132">
        <v>58</v>
      </c>
      <c r="R15" s="132">
        <v>17</v>
      </c>
      <c r="S15" s="133">
        <v>51</v>
      </c>
      <c r="T15" s="131">
        <f t="shared" si="1"/>
        <v>182</v>
      </c>
      <c r="U15" s="134" t="str">
        <f t="shared" si="2"/>
        <v>ممتاز</v>
      </c>
      <c r="V15" s="135">
        <v>12</v>
      </c>
      <c r="W15" s="132">
        <v>6</v>
      </c>
      <c r="X15" s="133">
        <v>60</v>
      </c>
      <c r="Y15" s="131">
        <f t="shared" si="8"/>
        <v>78</v>
      </c>
      <c r="Z15" s="134" t="str">
        <f t="shared" si="9"/>
        <v>جيد جـدا</v>
      </c>
      <c r="AA15" s="135">
        <v>20</v>
      </c>
      <c r="AB15" s="132">
        <v>7</v>
      </c>
      <c r="AC15" s="133">
        <v>67</v>
      </c>
      <c r="AD15" s="131">
        <f t="shared" si="10"/>
        <v>94</v>
      </c>
      <c r="AE15" s="134" t="str">
        <f t="shared" si="11"/>
        <v>ممتاز</v>
      </c>
      <c r="AF15" s="135">
        <v>15</v>
      </c>
      <c r="AG15" s="132">
        <v>8</v>
      </c>
      <c r="AH15" s="133">
        <v>47</v>
      </c>
      <c r="AI15" s="131">
        <f t="shared" si="3"/>
        <v>70</v>
      </c>
      <c r="AJ15" s="134" t="str">
        <f t="shared" si="12"/>
        <v>(جيد)</v>
      </c>
      <c r="AK15" s="135">
        <v>16</v>
      </c>
      <c r="AL15" s="132">
        <v>8</v>
      </c>
      <c r="AM15" s="133">
        <v>55</v>
      </c>
      <c r="AN15" s="131">
        <f t="shared" si="4"/>
        <v>79</v>
      </c>
      <c r="AO15" s="134" t="str">
        <f t="shared" si="13"/>
        <v>جيد جـدا</v>
      </c>
      <c r="AP15" s="135">
        <v>18</v>
      </c>
      <c r="AQ15" s="132">
        <v>19</v>
      </c>
      <c r="AR15" s="133">
        <v>7</v>
      </c>
      <c r="AS15" s="131">
        <f t="shared" si="14"/>
        <v>44</v>
      </c>
      <c r="AT15" s="134" t="str">
        <f t="shared" si="15"/>
        <v>ممتاز</v>
      </c>
      <c r="AU15" s="135">
        <v>17</v>
      </c>
      <c r="AV15" s="132">
        <v>18</v>
      </c>
      <c r="AW15" s="133">
        <v>8</v>
      </c>
      <c r="AX15" s="131">
        <f t="shared" si="16"/>
        <v>43</v>
      </c>
      <c r="AY15" s="134" t="str">
        <f t="shared" si="17"/>
        <v>ممتاز</v>
      </c>
      <c r="AZ15" s="131">
        <v>48</v>
      </c>
      <c r="BA15" s="133">
        <v>49</v>
      </c>
      <c r="BB15" s="131">
        <f t="shared" si="18"/>
        <v>97</v>
      </c>
      <c r="BC15" s="134" t="str">
        <f t="shared" si="19"/>
        <v>ممتاز</v>
      </c>
      <c r="BD15" s="136"/>
    </row>
    <row r="16" spans="2:56" ht="54.95" customHeight="1">
      <c r="B16" s="127">
        <v>27</v>
      </c>
      <c r="C16" s="128">
        <v>1113</v>
      </c>
      <c r="D16" s="129" t="s">
        <v>77</v>
      </c>
      <c r="E16" s="130"/>
      <c r="F16" s="131">
        <v>19</v>
      </c>
      <c r="G16" s="132">
        <v>8</v>
      </c>
      <c r="H16" s="133">
        <v>67</v>
      </c>
      <c r="I16" s="131">
        <f t="shared" si="0"/>
        <v>94</v>
      </c>
      <c r="J16" s="134" t="str">
        <f t="shared" si="5"/>
        <v>ممتاز</v>
      </c>
      <c r="K16" s="135">
        <v>20</v>
      </c>
      <c r="L16" s="132">
        <v>10</v>
      </c>
      <c r="M16" s="133">
        <v>66</v>
      </c>
      <c r="N16" s="131">
        <f t="shared" si="6"/>
        <v>96</v>
      </c>
      <c r="O16" s="134" t="str">
        <f t="shared" si="7"/>
        <v>ممتاز</v>
      </c>
      <c r="P16" s="135">
        <v>54</v>
      </c>
      <c r="Q16" s="132">
        <v>58</v>
      </c>
      <c r="R16" s="132">
        <v>19</v>
      </c>
      <c r="S16" s="133">
        <v>51</v>
      </c>
      <c r="T16" s="131">
        <f t="shared" si="1"/>
        <v>182</v>
      </c>
      <c r="U16" s="134" t="str">
        <f t="shared" si="2"/>
        <v>ممتاز</v>
      </c>
      <c r="V16" s="135">
        <v>10</v>
      </c>
      <c r="W16" s="132">
        <v>5</v>
      </c>
      <c r="X16" s="133">
        <v>33</v>
      </c>
      <c r="Y16" s="131">
        <v>50</v>
      </c>
      <c r="Z16" s="134" t="str">
        <f t="shared" si="9"/>
        <v>مقبول</v>
      </c>
      <c r="AA16" s="135">
        <v>19</v>
      </c>
      <c r="AB16" s="132">
        <v>4</v>
      </c>
      <c r="AC16" s="133">
        <v>59</v>
      </c>
      <c r="AD16" s="131">
        <v>80</v>
      </c>
      <c r="AE16" s="134" t="str">
        <f t="shared" si="11"/>
        <v>جيد جـدا</v>
      </c>
      <c r="AF16" s="135">
        <v>17</v>
      </c>
      <c r="AG16" s="132">
        <v>9</v>
      </c>
      <c r="AH16" s="133">
        <v>25</v>
      </c>
      <c r="AI16" s="131">
        <f t="shared" si="3"/>
        <v>51</v>
      </c>
      <c r="AJ16" s="134" t="str">
        <f t="shared" si="12"/>
        <v>مقبول</v>
      </c>
      <c r="AK16" s="135">
        <v>16</v>
      </c>
      <c r="AL16" s="132">
        <v>8</v>
      </c>
      <c r="AM16" s="133">
        <v>63</v>
      </c>
      <c r="AN16" s="131">
        <f t="shared" si="4"/>
        <v>87</v>
      </c>
      <c r="AO16" s="134" t="str">
        <f t="shared" si="13"/>
        <v>ممتاز</v>
      </c>
      <c r="AP16" s="135">
        <v>18</v>
      </c>
      <c r="AQ16" s="132">
        <v>17</v>
      </c>
      <c r="AR16" s="133">
        <v>8</v>
      </c>
      <c r="AS16" s="131">
        <f t="shared" si="14"/>
        <v>43</v>
      </c>
      <c r="AT16" s="134" t="str">
        <f t="shared" si="15"/>
        <v>ممتاز</v>
      </c>
      <c r="AU16" s="135">
        <v>17</v>
      </c>
      <c r="AV16" s="132">
        <v>18</v>
      </c>
      <c r="AW16" s="133">
        <v>9</v>
      </c>
      <c r="AX16" s="131">
        <f t="shared" si="16"/>
        <v>44</v>
      </c>
      <c r="AY16" s="134" t="str">
        <f t="shared" si="17"/>
        <v>ممتاز</v>
      </c>
      <c r="AZ16" s="131">
        <v>44</v>
      </c>
      <c r="BA16" s="133">
        <v>42</v>
      </c>
      <c r="BB16" s="131">
        <f t="shared" si="18"/>
        <v>86</v>
      </c>
      <c r="BC16" s="134" t="str">
        <f t="shared" si="19"/>
        <v>ممتاز</v>
      </c>
      <c r="BD16" s="136" t="s">
        <v>127</v>
      </c>
    </row>
    <row r="17" spans="2:56" ht="54.95" customHeight="1">
      <c r="B17" s="127">
        <v>28</v>
      </c>
      <c r="C17" s="128">
        <v>1114</v>
      </c>
      <c r="D17" s="129" t="s">
        <v>78</v>
      </c>
      <c r="E17" s="130"/>
      <c r="F17" s="131">
        <v>19</v>
      </c>
      <c r="G17" s="132">
        <v>10</v>
      </c>
      <c r="H17" s="133">
        <v>70</v>
      </c>
      <c r="I17" s="131">
        <f t="shared" si="0"/>
        <v>99</v>
      </c>
      <c r="J17" s="134" t="str">
        <f t="shared" si="5"/>
        <v>ممتاز</v>
      </c>
      <c r="K17" s="135">
        <v>20</v>
      </c>
      <c r="L17" s="132">
        <v>10</v>
      </c>
      <c r="M17" s="133">
        <v>68</v>
      </c>
      <c r="N17" s="131">
        <f t="shared" si="6"/>
        <v>98</v>
      </c>
      <c r="O17" s="134" t="str">
        <f t="shared" si="7"/>
        <v>ممتاز</v>
      </c>
      <c r="P17" s="135">
        <v>54</v>
      </c>
      <c r="Q17" s="132">
        <v>57</v>
      </c>
      <c r="R17" s="132">
        <v>19</v>
      </c>
      <c r="S17" s="133">
        <v>54</v>
      </c>
      <c r="T17" s="131">
        <f t="shared" si="1"/>
        <v>184</v>
      </c>
      <c r="U17" s="134" t="str">
        <f t="shared" si="2"/>
        <v>ممتاز</v>
      </c>
      <c r="V17" s="135">
        <v>10</v>
      </c>
      <c r="W17" s="132">
        <v>5</v>
      </c>
      <c r="X17" s="133">
        <v>49</v>
      </c>
      <c r="Y17" s="131">
        <f t="shared" si="8"/>
        <v>64</v>
      </c>
      <c r="Z17" s="134" t="str">
        <f t="shared" si="9"/>
        <v>مقبول</v>
      </c>
      <c r="AA17" s="135">
        <v>19</v>
      </c>
      <c r="AB17" s="132">
        <v>4</v>
      </c>
      <c r="AC17" s="133">
        <v>67</v>
      </c>
      <c r="AD17" s="131">
        <f t="shared" si="10"/>
        <v>90</v>
      </c>
      <c r="AE17" s="134" t="str">
        <f t="shared" si="11"/>
        <v>ممتاز</v>
      </c>
      <c r="AF17" s="135">
        <v>15</v>
      </c>
      <c r="AG17" s="132">
        <v>8</v>
      </c>
      <c r="AH17" s="133">
        <v>33</v>
      </c>
      <c r="AI17" s="131">
        <f t="shared" si="3"/>
        <v>56</v>
      </c>
      <c r="AJ17" s="134" t="str">
        <f t="shared" si="12"/>
        <v>مقبول</v>
      </c>
      <c r="AK17" s="135">
        <v>16</v>
      </c>
      <c r="AL17" s="132">
        <v>8</v>
      </c>
      <c r="AM17" s="133">
        <v>63</v>
      </c>
      <c r="AN17" s="131">
        <f t="shared" si="4"/>
        <v>87</v>
      </c>
      <c r="AO17" s="134" t="str">
        <f t="shared" si="13"/>
        <v>ممتاز</v>
      </c>
      <c r="AP17" s="135">
        <v>18</v>
      </c>
      <c r="AQ17" s="132">
        <v>16</v>
      </c>
      <c r="AR17" s="133">
        <v>8</v>
      </c>
      <c r="AS17" s="131">
        <f t="shared" si="14"/>
        <v>42</v>
      </c>
      <c r="AT17" s="134" t="str">
        <f t="shared" si="15"/>
        <v>جيد جـدا</v>
      </c>
      <c r="AU17" s="135">
        <v>18</v>
      </c>
      <c r="AV17" s="132">
        <v>17</v>
      </c>
      <c r="AW17" s="133">
        <v>8</v>
      </c>
      <c r="AX17" s="131">
        <f t="shared" si="16"/>
        <v>43</v>
      </c>
      <c r="AY17" s="134" t="str">
        <f t="shared" si="17"/>
        <v>ممتاز</v>
      </c>
      <c r="AZ17" s="131">
        <v>44</v>
      </c>
      <c r="BA17" s="133">
        <v>40</v>
      </c>
      <c r="BB17" s="131">
        <f t="shared" si="18"/>
        <v>84</v>
      </c>
      <c r="BC17" s="134" t="str">
        <f t="shared" si="19"/>
        <v>جيد جـدا</v>
      </c>
      <c r="BD17" s="136"/>
    </row>
    <row r="18" spans="2:56" ht="54.95" customHeight="1">
      <c r="B18" s="127">
        <v>29</v>
      </c>
      <c r="C18" s="128">
        <v>1115</v>
      </c>
      <c r="D18" s="129" t="s">
        <v>79</v>
      </c>
      <c r="E18" s="130"/>
      <c r="F18" s="131">
        <v>19</v>
      </c>
      <c r="G18" s="132">
        <v>9</v>
      </c>
      <c r="H18" s="133">
        <v>67</v>
      </c>
      <c r="I18" s="131">
        <f t="shared" si="0"/>
        <v>95</v>
      </c>
      <c r="J18" s="134" t="str">
        <f t="shared" si="5"/>
        <v>ممتاز</v>
      </c>
      <c r="K18" s="135">
        <v>20</v>
      </c>
      <c r="L18" s="132">
        <v>10</v>
      </c>
      <c r="M18" s="133">
        <v>58</v>
      </c>
      <c r="N18" s="131">
        <f t="shared" si="6"/>
        <v>88</v>
      </c>
      <c r="O18" s="134" t="str">
        <f t="shared" si="7"/>
        <v>ممتاز</v>
      </c>
      <c r="P18" s="135">
        <v>45</v>
      </c>
      <c r="Q18" s="132">
        <v>46</v>
      </c>
      <c r="R18" s="132">
        <v>17</v>
      </c>
      <c r="S18" s="133">
        <v>44</v>
      </c>
      <c r="T18" s="131">
        <f t="shared" si="1"/>
        <v>152</v>
      </c>
      <c r="U18" s="134" t="str">
        <f t="shared" si="2"/>
        <v>جيد جـدا</v>
      </c>
      <c r="V18" s="135">
        <v>10</v>
      </c>
      <c r="W18" s="132">
        <v>5</v>
      </c>
      <c r="X18" s="133">
        <v>46</v>
      </c>
      <c r="Y18" s="131">
        <f t="shared" si="8"/>
        <v>61</v>
      </c>
      <c r="Z18" s="134" t="str">
        <f t="shared" si="9"/>
        <v>مقبول</v>
      </c>
      <c r="AA18" s="135">
        <v>20</v>
      </c>
      <c r="AB18" s="132">
        <v>8</v>
      </c>
      <c r="AC18" s="133">
        <v>59</v>
      </c>
      <c r="AD18" s="131">
        <f t="shared" si="10"/>
        <v>87</v>
      </c>
      <c r="AE18" s="134" t="str">
        <f t="shared" si="11"/>
        <v>ممتاز</v>
      </c>
      <c r="AF18" s="135">
        <v>19</v>
      </c>
      <c r="AG18" s="132">
        <v>10</v>
      </c>
      <c r="AH18" s="133">
        <v>43</v>
      </c>
      <c r="AI18" s="131">
        <f t="shared" si="3"/>
        <v>72</v>
      </c>
      <c r="AJ18" s="134" t="str">
        <f t="shared" si="12"/>
        <v>(جيد)</v>
      </c>
      <c r="AK18" s="135">
        <v>16</v>
      </c>
      <c r="AL18" s="132">
        <v>8</v>
      </c>
      <c r="AM18" s="133">
        <v>66</v>
      </c>
      <c r="AN18" s="131">
        <f t="shared" si="4"/>
        <v>90</v>
      </c>
      <c r="AO18" s="134" t="str">
        <f t="shared" si="13"/>
        <v>ممتاز</v>
      </c>
      <c r="AP18" s="135">
        <v>17</v>
      </c>
      <c r="AQ18" s="132">
        <v>17</v>
      </c>
      <c r="AR18" s="133">
        <v>8</v>
      </c>
      <c r="AS18" s="131">
        <f t="shared" si="14"/>
        <v>42</v>
      </c>
      <c r="AT18" s="134" t="str">
        <f t="shared" si="15"/>
        <v>جيد جـدا</v>
      </c>
      <c r="AU18" s="135">
        <v>16</v>
      </c>
      <c r="AV18" s="132">
        <v>17</v>
      </c>
      <c r="AW18" s="133">
        <v>8</v>
      </c>
      <c r="AX18" s="131">
        <f t="shared" si="16"/>
        <v>41</v>
      </c>
      <c r="AY18" s="134" t="str">
        <f t="shared" si="17"/>
        <v>جيد جـدا</v>
      </c>
      <c r="AZ18" s="131">
        <v>42</v>
      </c>
      <c r="BA18" s="133">
        <v>38</v>
      </c>
      <c r="BB18" s="131">
        <f t="shared" si="18"/>
        <v>80</v>
      </c>
      <c r="BC18" s="134" t="str">
        <f t="shared" si="19"/>
        <v>جيد جـدا</v>
      </c>
      <c r="BD18" s="136"/>
    </row>
    <row r="19" spans="2:56" ht="54.95" customHeight="1">
      <c r="B19" s="127">
        <v>30</v>
      </c>
      <c r="C19" s="128">
        <v>1116</v>
      </c>
      <c r="D19" s="129" t="s">
        <v>80</v>
      </c>
      <c r="E19" s="130"/>
      <c r="F19" s="131">
        <v>18</v>
      </c>
      <c r="G19" s="132">
        <v>9</v>
      </c>
      <c r="H19" s="133">
        <v>62</v>
      </c>
      <c r="I19" s="131">
        <f t="shared" si="0"/>
        <v>89</v>
      </c>
      <c r="J19" s="134" t="str">
        <f t="shared" si="5"/>
        <v>ممتاز</v>
      </c>
      <c r="K19" s="135">
        <v>20</v>
      </c>
      <c r="L19" s="132">
        <v>10</v>
      </c>
      <c r="M19" s="133">
        <v>57</v>
      </c>
      <c r="N19" s="131">
        <f t="shared" si="6"/>
        <v>87</v>
      </c>
      <c r="O19" s="134" t="str">
        <f t="shared" si="7"/>
        <v>ممتاز</v>
      </c>
      <c r="P19" s="135">
        <v>55</v>
      </c>
      <c r="Q19" s="132">
        <v>57</v>
      </c>
      <c r="R19" s="132">
        <v>20</v>
      </c>
      <c r="S19" s="133">
        <v>46</v>
      </c>
      <c r="T19" s="131">
        <f t="shared" si="1"/>
        <v>178</v>
      </c>
      <c r="U19" s="134" t="str">
        <f t="shared" si="2"/>
        <v>ممتاز</v>
      </c>
      <c r="V19" s="135">
        <v>16</v>
      </c>
      <c r="W19" s="132">
        <v>8</v>
      </c>
      <c r="X19" s="133">
        <v>62</v>
      </c>
      <c r="Y19" s="131">
        <f t="shared" si="8"/>
        <v>86</v>
      </c>
      <c r="Z19" s="134" t="str">
        <f t="shared" si="9"/>
        <v>ممتاز</v>
      </c>
      <c r="AA19" s="135">
        <v>20</v>
      </c>
      <c r="AB19" s="132">
        <v>9</v>
      </c>
      <c r="AC19" s="133">
        <v>67</v>
      </c>
      <c r="AD19" s="131">
        <f t="shared" si="10"/>
        <v>96</v>
      </c>
      <c r="AE19" s="134" t="str">
        <f t="shared" si="11"/>
        <v>ممتاز</v>
      </c>
      <c r="AF19" s="135">
        <v>19</v>
      </c>
      <c r="AG19" s="132">
        <v>10</v>
      </c>
      <c r="AH19" s="133">
        <v>45</v>
      </c>
      <c r="AI19" s="131">
        <f t="shared" si="3"/>
        <v>74</v>
      </c>
      <c r="AJ19" s="134" t="str">
        <f t="shared" si="12"/>
        <v>(جيد)</v>
      </c>
      <c r="AK19" s="135">
        <v>16</v>
      </c>
      <c r="AL19" s="132">
        <v>8</v>
      </c>
      <c r="AM19" s="133">
        <v>64</v>
      </c>
      <c r="AN19" s="131">
        <f t="shared" si="4"/>
        <v>88</v>
      </c>
      <c r="AO19" s="134" t="str">
        <f t="shared" si="13"/>
        <v>ممتاز</v>
      </c>
      <c r="AP19" s="135">
        <v>18</v>
      </c>
      <c r="AQ19" s="132">
        <v>20</v>
      </c>
      <c r="AR19" s="133">
        <v>10</v>
      </c>
      <c r="AS19" s="131">
        <f t="shared" si="14"/>
        <v>48</v>
      </c>
      <c r="AT19" s="134" t="str">
        <f t="shared" si="15"/>
        <v>ممتاز</v>
      </c>
      <c r="AU19" s="135">
        <v>18</v>
      </c>
      <c r="AV19" s="132">
        <v>18</v>
      </c>
      <c r="AW19" s="133">
        <v>10</v>
      </c>
      <c r="AX19" s="131">
        <f t="shared" si="16"/>
        <v>46</v>
      </c>
      <c r="AY19" s="134" t="str">
        <f t="shared" si="17"/>
        <v>ممتاز</v>
      </c>
      <c r="AZ19" s="131">
        <v>46</v>
      </c>
      <c r="BA19" s="133">
        <v>46</v>
      </c>
      <c r="BB19" s="131">
        <f t="shared" si="18"/>
        <v>92</v>
      </c>
      <c r="BC19" s="134" t="str">
        <f t="shared" si="19"/>
        <v>ممتاز</v>
      </c>
      <c r="BD19" s="136"/>
    </row>
    <row r="20" spans="2:56" ht="54.95" customHeight="1">
      <c r="B20" s="127">
        <v>31</v>
      </c>
      <c r="C20" s="128">
        <v>1117</v>
      </c>
      <c r="D20" s="129" t="s">
        <v>81</v>
      </c>
      <c r="E20" s="130"/>
      <c r="F20" s="131">
        <v>20</v>
      </c>
      <c r="G20" s="132">
        <v>10</v>
      </c>
      <c r="H20" s="133">
        <v>57</v>
      </c>
      <c r="I20" s="131">
        <f t="shared" si="0"/>
        <v>87</v>
      </c>
      <c r="J20" s="134" t="str">
        <f t="shared" si="5"/>
        <v>ممتاز</v>
      </c>
      <c r="K20" s="135">
        <v>20</v>
      </c>
      <c r="L20" s="132">
        <v>10</v>
      </c>
      <c r="M20" s="133">
        <v>60</v>
      </c>
      <c r="N20" s="131">
        <f t="shared" si="6"/>
        <v>90</v>
      </c>
      <c r="O20" s="134" t="str">
        <f t="shared" si="7"/>
        <v>ممتاز</v>
      </c>
      <c r="P20" s="135">
        <v>58</v>
      </c>
      <c r="Q20" s="132">
        <v>57</v>
      </c>
      <c r="R20" s="132">
        <v>20</v>
      </c>
      <c r="S20" s="133">
        <v>52</v>
      </c>
      <c r="T20" s="131">
        <f t="shared" si="1"/>
        <v>187</v>
      </c>
      <c r="U20" s="134" t="str">
        <f t="shared" si="2"/>
        <v>ممتاز</v>
      </c>
      <c r="V20" s="135">
        <v>16</v>
      </c>
      <c r="W20" s="132">
        <v>8</v>
      </c>
      <c r="X20" s="133">
        <v>33</v>
      </c>
      <c r="Y20" s="131">
        <f t="shared" si="8"/>
        <v>57</v>
      </c>
      <c r="Z20" s="134" t="str">
        <f t="shared" si="9"/>
        <v>مقبول</v>
      </c>
      <c r="AA20" s="135">
        <v>20</v>
      </c>
      <c r="AB20" s="132">
        <v>9</v>
      </c>
      <c r="AC20" s="133">
        <v>59</v>
      </c>
      <c r="AD20" s="131">
        <f t="shared" si="10"/>
        <v>88</v>
      </c>
      <c r="AE20" s="134" t="str">
        <f t="shared" si="11"/>
        <v>ممتاز</v>
      </c>
      <c r="AF20" s="135">
        <v>19</v>
      </c>
      <c r="AG20" s="132">
        <v>10</v>
      </c>
      <c r="AH20" s="133">
        <v>39</v>
      </c>
      <c r="AI20" s="131">
        <f t="shared" si="3"/>
        <v>68</v>
      </c>
      <c r="AJ20" s="134" t="str">
        <f t="shared" si="12"/>
        <v>(جيد)</v>
      </c>
      <c r="AK20" s="135">
        <v>16</v>
      </c>
      <c r="AL20" s="132">
        <v>8</v>
      </c>
      <c r="AM20" s="133">
        <v>54</v>
      </c>
      <c r="AN20" s="131">
        <f t="shared" si="4"/>
        <v>78</v>
      </c>
      <c r="AO20" s="134" t="str">
        <f t="shared" si="13"/>
        <v>جيد جـدا</v>
      </c>
      <c r="AP20" s="135">
        <v>18</v>
      </c>
      <c r="AQ20" s="132">
        <v>18</v>
      </c>
      <c r="AR20" s="133">
        <v>10</v>
      </c>
      <c r="AS20" s="131">
        <f t="shared" si="14"/>
        <v>46</v>
      </c>
      <c r="AT20" s="134" t="str">
        <f t="shared" si="15"/>
        <v>ممتاز</v>
      </c>
      <c r="AU20" s="135">
        <v>18</v>
      </c>
      <c r="AV20" s="132">
        <v>19</v>
      </c>
      <c r="AW20" s="133">
        <v>10</v>
      </c>
      <c r="AX20" s="131">
        <f t="shared" si="16"/>
        <v>47</v>
      </c>
      <c r="AY20" s="134" t="str">
        <f t="shared" si="17"/>
        <v>ممتاز</v>
      </c>
      <c r="AZ20" s="131">
        <v>49</v>
      </c>
      <c r="BA20" s="133">
        <v>48</v>
      </c>
      <c r="BB20" s="131">
        <f t="shared" si="18"/>
        <v>97</v>
      </c>
      <c r="BC20" s="134" t="str">
        <f t="shared" si="19"/>
        <v>ممتاز</v>
      </c>
      <c r="BD20" s="136"/>
    </row>
    <row r="21" spans="2:56" ht="54.95" customHeight="1">
      <c r="B21" s="127">
        <v>32</v>
      </c>
      <c r="C21" s="128">
        <v>1118</v>
      </c>
      <c r="D21" s="129" t="s">
        <v>82</v>
      </c>
      <c r="E21" s="130"/>
      <c r="F21" s="131">
        <v>20</v>
      </c>
      <c r="G21" s="132">
        <v>10</v>
      </c>
      <c r="H21" s="133">
        <v>54</v>
      </c>
      <c r="I21" s="131">
        <f t="shared" si="0"/>
        <v>84</v>
      </c>
      <c r="J21" s="134" t="str">
        <f t="shared" si="5"/>
        <v>جيد جـدا</v>
      </c>
      <c r="K21" s="135">
        <v>20</v>
      </c>
      <c r="L21" s="132">
        <v>10</v>
      </c>
      <c r="M21" s="133">
        <v>51</v>
      </c>
      <c r="N21" s="131">
        <f t="shared" si="6"/>
        <v>81</v>
      </c>
      <c r="O21" s="134" t="str">
        <f t="shared" si="7"/>
        <v>جيد جـدا</v>
      </c>
      <c r="P21" s="135">
        <v>50</v>
      </c>
      <c r="Q21" s="132">
        <v>58</v>
      </c>
      <c r="R21" s="132">
        <v>17</v>
      </c>
      <c r="S21" s="133">
        <v>51</v>
      </c>
      <c r="T21" s="131">
        <f t="shared" si="1"/>
        <v>176</v>
      </c>
      <c r="U21" s="134" t="str">
        <f t="shared" si="2"/>
        <v>ممتاز</v>
      </c>
      <c r="V21" s="135">
        <v>12</v>
      </c>
      <c r="W21" s="132">
        <v>6</v>
      </c>
      <c r="X21" s="133">
        <v>38</v>
      </c>
      <c r="Y21" s="131">
        <f t="shared" si="8"/>
        <v>56</v>
      </c>
      <c r="Z21" s="134" t="str">
        <f t="shared" si="9"/>
        <v>مقبول</v>
      </c>
      <c r="AA21" s="135">
        <v>18</v>
      </c>
      <c r="AB21" s="132">
        <v>8</v>
      </c>
      <c r="AC21" s="133">
        <v>47</v>
      </c>
      <c r="AD21" s="131">
        <f t="shared" si="10"/>
        <v>73</v>
      </c>
      <c r="AE21" s="134" t="str">
        <f t="shared" si="11"/>
        <v>(جيد)</v>
      </c>
      <c r="AF21" s="135">
        <v>19</v>
      </c>
      <c r="AG21" s="132">
        <v>10</v>
      </c>
      <c r="AH21" s="133">
        <v>38</v>
      </c>
      <c r="AI21" s="131">
        <f t="shared" si="3"/>
        <v>67</v>
      </c>
      <c r="AJ21" s="134" t="str">
        <f t="shared" si="12"/>
        <v>(جيد)</v>
      </c>
      <c r="AK21" s="135">
        <v>16</v>
      </c>
      <c r="AL21" s="132">
        <v>8</v>
      </c>
      <c r="AM21" s="133">
        <v>43</v>
      </c>
      <c r="AN21" s="131">
        <f t="shared" si="4"/>
        <v>67</v>
      </c>
      <c r="AO21" s="134" t="str">
        <f t="shared" si="13"/>
        <v>(جيد)</v>
      </c>
      <c r="AP21" s="135">
        <v>17</v>
      </c>
      <c r="AQ21" s="132">
        <v>18</v>
      </c>
      <c r="AR21" s="133">
        <v>7</v>
      </c>
      <c r="AS21" s="131">
        <f t="shared" si="14"/>
        <v>42</v>
      </c>
      <c r="AT21" s="134" t="str">
        <f t="shared" si="15"/>
        <v>جيد جـدا</v>
      </c>
      <c r="AU21" s="135">
        <v>18</v>
      </c>
      <c r="AV21" s="132">
        <v>19</v>
      </c>
      <c r="AW21" s="133">
        <v>7</v>
      </c>
      <c r="AX21" s="131">
        <f t="shared" si="16"/>
        <v>44</v>
      </c>
      <c r="AY21" s="134" t="str">
        <f t="shared" si="17"/>
        <v>ممتاز</v>
      </c>
      <c r="AZ21" s="131">
        <v>48</v>
      </c>
      <c r="BA21" s="133">
        <v>49</v>
      </c>
      <c r="BB21" s="131">
        <f t="shared" si="18"/>
        <v>97</v>
      </c>
      <c r="BC21" s="134" t="str">
        <f t="shared" si="19"/>
        <v>ممتاز</v>
      </c>
      <c r="BD21" s="136" t="s">
        <v>128</v>
      </c>
    </row>
    <row r="22" spans="2:56" ht="54.95" customHeight="1">
      <c r="B22" s="127">
        <v>33</v>
      </c>
      <c r="C22" s="128">
        <v>1119</v>
      </c>
      <c r="D22" s="129" t="s">
        <v>83</v>
      </c>
      <c r="E22" s="130"/>
      <c r="F22" s="131">
        <v>20</v>
      </c>
      <c r="G22" s="132">
        <v>10</v>
      </c>
      <c r="H22" s="133">
        <v>55</v>
      </c>
      <c r="I22" s="131">
        <f t="shared" si="0"/>
        <v>85</v>
      </c>
      <c r="J22" s="134" t="str">
        <f t="shared" si="5"/>
        <v>ممتاز</v>
      </c>
      <c r="K22" s="135">
        <v>19</v>
      </c>
      <c r="L22" s="132">
        <v>9</v>
      </c>
      <c r="M22" s="133">
        <v>62</v>
      </c>
      <c r="N22" s="131">
        <f t="shared" si="6"/>
        <v>90</v>
      </c>
      <c r="O22" s="134" t="str">
        <f t="shared" si="7"/>
        <v>ممتاز</v>
      </c>
      <c r="P22" s="135">
        <v>57</v>
      </c>
      <c r="Q22" s="132">
        <v>56</v>
      </c>
      <c r="R22" s="132">
        <v>20</v>
      </c>
      <c r="S22" s="133">
        <v>48</v>
      </c>
      <c r="T22" s="131">
        <f t="shared" si="1"/>
        <v>181</v>
      </c>
      <c r="U22" s="134" t="str">
        <f t="shared" si="2"/>
        <v>ممتاز</v>
      </c>
      <c r="V22" s="135">
        <v>16</v>
      </c>
      <c r="W22" s="132">
        <v>8</v>
      </c>
      <c r="X22" s="133">
        <v>45</v>
      </c>
      <c r="Y22" s="131">
        <f t="shared" si="8"/>
        <v>69</v>
      </c>
      <c r="Z22" s="134" t="str">
        <f t="shared" si="9"/>
        <v>(جيد)</v>
      </c>
      <c r="AA22" s="135">
        <v>20</v>
      </c>
      <c r="AB22" s="132">
        <v>7</v>
      </c>
      <c r="AC22" s="133">
        <v>62</v>
      </c>
      <c r="AD22" s="131">
        <f t="shared" si="10"/>
        <v>89</v>
      </c>
      <c r="AE22" s="134" t="str">
        <f t="shared" si="11"/>
        <v>ممتاز</v>
      </c>
      <c r="AF22" s="135">
        <v>17</v>
      </c>
      <c r="AG22" s="132">
        <v>9</v>
      </c>
      <c r="AH22" s="133">
        <v>32</v>
      </c>
      <c r="AI22" s="131">
        <f t="shared" si="3"/>
        <v>58</v>
      </c>
      <c r="AJ22" s="134" t="str">
        <f t="shared" si="12"/>
        <v>مقبول</v>
      </c>
      <c r="AK22" s="135">
        <v>16</v>
      </c>
      <c r="AL22" s="132">
        <v>8</v>
      </c>
      <c r="AM22" s="133">
        <v>52</v>
      </c>
      <c r="AN22" s="131">
        <f t="shared" si="4"/>
        <v>76</v>
      </c>
      <c r="AO22" s="134" t="str">
        <f t="shared" si="13"/>
        <v>جيد جـدا</v>
      </c>
      <c r="AP22" s="135">
        <v>18</v>
      </c>
      <c r="AQ22" s="132">
        <v>18</v>
      </c>
      <c r="AR22" s="133">
        <v>10</v>
      </c>
      <c r="AS22" s="131">
        <f t="shared" si="14"/>
        <v>46</v>
      </c>
      <c r="AT22" s="134" t="str">
        <f t="shared" si="15"/>
        <v>ممتاز</v>
      </c>
      <c r="AU22" s="135">
        <v>18</v>
      </c>
      <c r="AV22" s="132">
        <v>19</v>
      </c>
      <c r="AW22" s="133">
        <v>10</v>
      </c>
      <c r="AX22" s="131">
        <f t="shared" si="16"/>
        <v>47</v>
      </c>
      <c r="AY22" s="134" t="str">
        <f t="shared" si="17"/>
        <v>ممتاز</v>
      </c>
      <c r="AZ22" s="131">
        <v>47</v>
      </c>
      <c r="BA22" s="133">
        <v>46</v>
      </c>
      <c r="BB22" s="131">
        <f t="shared" si="18"/>
        <v>93</v>
      </c>
      <c r="BC22" s="134" t="str">
        <f t="shared" si="19"/>
        <v>ممتاز</v>
      </c>
      <c r="BD22" s="136" t="s">
        <v>129</v>
      </c>
    </row>
    <row r="23" spans="2:56" ht="54.95" customHeight="1">
      <c r="B23" s="127">
        <v>34</v>
      </c>
      <c r="C23" s="128">
        <v>1120</v>
      </c>
      <c r="D23" s="129" t="s">
        <v>84</v>
      </c>
      <c r="E23" s="130"/>
      <c r="F23" s="131">
        <v>19</v>
      </c>
      <c r="G23" s="132">
        <v>9</v>
      </c>
      <c r="H23" s="133">
        <v>52</v>
      </c>
      <c r="I23" s="131">
        <f t="shared" si="0"/>
        <v>80</v>
      </c>
      <c r="J23" s="134" t="str">
        <f t="shared" si="5"/>
        <v>جيد جـدا</v>
      </c>
      <c r="K23" s="135">
        <v>19</v>
      </c>
      <c r="L23" s="132">
        <v>9</v>
      </c>
      <c r="M23" s="133">
        <v>62</v>
      </c>
      <c r="N23" s="131">
        <f t="shared" si="6"/>
        <v>90</v>
      </c>
      <c r="O23" s="134" t="str">
        <f t="shared" si="7"/>
        <v>ممتاز</v>
      </c>
      <c r="P23" s="135">
        <v>54</v>
      </c>
      <c r="Q23" s="132">
        <v>54</v>
      </c>
      <c r="R23" s="132">
        <v>19</v>
      </c>
      <c r="S23" s="133">
        <v>47</v>
      </c>
      <c r="T23" s="131">
        <f t="shared" si="1"/>
        <v>174</v>
      </c>
      <c r="U23" s="134" t="str">
        <f t="shared" si="2"/>
        <v>ممتاز</v>
      </c>
      <c r="V23" s="135">
        <v>12</v>
      </c>
      <c r="W23" s="132">
        <v>6</v>
      </c>
      <c r="X23" s="133">
        <v>34</v>
      </c>
      <c r="Y23" s="131">
        <f t="shared" si="8"/>
        <v>52</v>
      </c>
      <c r="Z23" s="134" t="str">
        <f t="shared" si="9"/>
        <v>مقبول</v>
      </c>
      <c r="AA23" s="135">
        <v>20</v>
      </c>
      <c r="AB23" s="132">
        <v>8</v>
      </c>
      <c r="AC23" s="133">
        <v>62</v>
      </c>
      <c r="AD23" s="131">
        <f t="shared" si="10"/>
        <v>90</v>
      </c>
      <c r="AE23" s="134" t="str">
        <f t="shared" si="11"/>
        <v>ممتاز</v>
      </c>
      <c r="AF23" s="135">
        <v>19</v>
      </c>
      <c r="AG23" s="132">
        <v>10</v>
      </c>
      <c r="AH23" s="133">
        <v>22</v>
      </c>
      <c r="AI23" s="131">
        <f t="shared" si="3"/>
        <v>51</v>
      </c>
      <c r="AJ23" s="134" t="str">
        <f t="shared" si="12"/>
        <v>مقبول</v>
      </c>
      <c r="AK23" s="135">
        <v>16</v>
      </c>
      <c r="AL23" s="132">
        <v>8</v>
      </c>
      <c r="AM23" s="133">
        <v>48</v>
      </c>
      <c r="AN23" s="131">
        <f t="shared" si="4"/>
        <v>72</v>
      </c>
      <c r="AO23" s="134" t="str">
        <f t="shared" si="13"/>
        <v>(جيد)</v>
      </c>
      <c r="AP23" s="135">
        <v>19</v>
      </c>
      <c r="AQ23" s="132">
        <v>19</v>
      </c>
      <c r="AR23" s="133">
        <v>7</v>
      </c>
      <c r="AS23" s="131">
        <f t="shared" si="14"/>
        <v>45</v>
      </c>
      <c r="AT23" s="134" t="str">
        <f t="shared" si="15"/>
        <v>ممتاز</v>
      </c>
      <c r="AU23" s="135">
        <v>17</v>
      </c>
      <c r="AV23" s="132">
        <v>17</v>
      </c>
      <c r="AW23" s="133">
        <v>7</v>
      </c>
      <c r="AX23" s="131">
        <f t="shared" si="16"/>
        <v>41</v>
      </c>
      <c r="AY23" s="134" t="str">
        <f t="shared" si="17"/>
        <v>جيد جـدا</v>
      </c>
      <c r="AZ23" s="131">
        <v>47</v>
      </c>
      <c r="BA23" s="133">
        <v>48</v>
      </c>
      <c r="BB23" s="131">
        <f t="shared" si="18"/>
        <v>95</v>
      </c>
      <c r="BC23" s="134" t="str">
        <f t="shared" si="19"/>
        <v>ممتاز</v>
      </c>
      <c r="BD23" s="136"/>
    </row>
    <row r="24" spans="2:56" ht="54.95" customHeight="1">
      <c r="B24" s="127">
        <v>35</v>
      </c>
      <c r="C24" s="128">
        <v>1121</v>
      </c>
      <c r="D24" s="129" t="s">
        <v>85</v>
      </c>
      <c r="E24" s="130"/>
      <c r="F24" s="138" t="s">
        <v>91</v>
      </c>
      <c r="G24" s="139" t="s">
        <v>91</v>
      </c>
      <c r="H24" s="140" t="s">
        <v>91</v>
      </c>
      <c r="I24" s="138" t="s">
        <v>99</v>
      </c>
      <c r="J24" s="141" t="s">
        <v>60</v>
      </c>
      <c r="K24" s="142" t="s">
        <v>91</v>
      </c>
      <c r="L24" s="139" t="s">
        <v>91</v>
      </c>
      <c r="M24" s="140" t="s">
        <v>91</v>
      </c>
      <c r="N24" s="138" t="s">
        <v>99</v>
      </c>
      <c r="O24" s="141" t="s">
        <v>60</v>
      </c>
      <c r="P24" s="142" t="s">
        <v>59</v>
      </c>
      <c r="Q24" s="139" t="s">
        <v>59</v>
      </c>
      <c r="R24" s="139" t="s">
        <v>59</v>
      </c>
      <c r="S24" s="140" t="s">
        <v>59</v>
      </c>
      <c r="T24" s="138" t="s">
        <v>59</v>
      </c>
      <c r="U24" s="141" t="s">
        <v>60</v>
      </c>
      <c r="V24" s="142" t="s">
        <v>59</v>
      </c>
      <c r="W24" s="139" t="s">
        <v>59</v>
      </c>
      <c r="X24" s="140" t="s">
        <v>59</v>
      </c>
      <c r="Y24" s="138" t="s">
        <v>59</v>
      </c>
      <c r="Z24" s="141" t="s">
        <v>60</v>
      </c>
      <c r="AA24" s="142" t="s">
        <v>91</v>
      </c>
      <c r="AB24" s="139" t="s">
        <v>91</v>
      </c>
      <c r="AC24" s="140" t="s">
        <v>91</v>
      </c>
      <c r="AD24" s="138" t="s">
        <v>99</v>
      </c>
      <c r="AE24" s="141" t="s">
        <v>60</v>
      </c>
      <c r="AF24" s="142" t="s">
        <v>91</v>
      </c>
      <c r="AG24" s="139" t="s">
        <v>91</v>
      </c>
      <c r="AH24" s="140" t="s">
        <v>91</v>
      </c>
      <c r="AI24" s="138" t="s">
        <v>91</v>
      </c>
      <c r="AJ24" s="141" t="s">
        <v>60</v>
      </c>
      <c r="AK24" s="142" t="s">
        <v>91</v>
      </c>
      <c r="AL24" s="139" t="s">
        <v>91</v>
      </c>
      <c r="AM24" s="140" t="s">
        <v>91</v>
      </c>
      <c r="AN24" s="138" t="s">
        <v>99</v>
      </c>
      <c r="AO24" s="141" t="s">
        <v>60</v>
      </c>
      <c r="AP24" s="142" t="s">
        <v>59</v>
      </c>
      <c r="AQ24" s="139" t="s">
        <v>59</v>
      </c>
      <c r="AR24" s="140" t="s">
        <v>59</v>
      </c>
      <c r="AS24" s="138" t="s">
        <v>59</v>
      </c>
      <c r="AT24" s="141" t="s">
        <v>60</v>
      </c>
      <c r="AU24" s="142" t="s">
        <v>59</v>
      </c>
      <c r="AV24" s="139" t="s">
        <v>59</v>
      </c>
      <c r="AW24" s="140" t="s">
        <v>59</v>
      </c>
      <c r="AX24" s="138" t="s">
        <v>59</v>
      </c>
      <c r="AY24" s="141" t="s">
        <v>60</v>
      </c>
      <c r="AZ24" s="143">
        <v>20</v>
      </c>
      <c r="BA24" s="144">
        <v>32</v>
      </c>
      <c r="BB24" s="143">
        <f t="shared" si="18"/>
        <v>52</v>
      </c>
      <c r="BC24" s="134" t="str">
        <f t="shared" si="19"/>
        <v>ضعيف</v>
      </c>
      <c r="BD24" s="136" t="s">
        <v>130</v>
      </c>
    </row>
    <row r="25" spans="2:56" ht="54.95" customHeight="1">
      <c r="B25" s="127">
        <v>36</v>
      </c>
      <c r="C25" s="128">
        <v>1122</v>
      </c>
      <c r="D25" s="129" t="s">
        <v>86</v>
      </c>
      <c r="E25" s="130"/>
      <c r="F25" s="131">
        <v>19</v>
      </c>
      <c r="G25" s="132">
        <v>9</v>
      </c>
      <c r="H25" s="133">
        <v>61</v>
      </c>
      <c r="I25" s="131">
        <f t="shared" si="0"/>
        <v>89</v>
      </c>
      <c r="J25" s="134" t="str">
        <f t="shared" si="5"/>
        <v>ممتاز</v>
      </c>
      <c r="K25" s="135">
        <v>19</v>
      </c>
      <c r="L25" s="132">
        <v>9</v>
      </c>
      <c r="M25" s="133">
        <v>55</v>
      </c>
      <c r="N25" s="131">
        <f t="shared" si="6"/>
        <v>83</v>
      </c>
      <c r="O25" s="134" t="str">
        <f t="shared" si="7"/>
        <v>جيد جـدا</v>
      </c>
      <c r="P25" s="135">
        <v>35</v>
      </c>
      <c r="Q25" s="132">
        <v>35</v>
      </c>
      <c r="R25" s="132">
        <v>15</v>
      </c>
      <c r="S25" s="133">
        <v>44</v>
      </c>
      <c r="T25" s="131">
        <f t="shared" si="1"/>
        <v>129</v>
      </c>
      <c r="U25" s="134" t="str">
        <f t="shared" si="2"/>
        <v>مقبول</v>
      </c>
      <c r="V25" s="135">
        <v>16</v>
      </c>
      <c r="W25" s="132">
        <v>8</v>
      </c>
      <c r="X25" s="133">
        <v>37</v>
      </c>
      <c r="Y25" s="131">
        <f t="shared" si="8"/>
        <v>61</v>
      </c>
      <c r="Z25" s="134" t="str">
        <f t="shared" si="9"/>
        <v>مقبول</v>
      </c>
      <c r="AA25" s="135">
        <v>18</v>
      </c>
      <c r="AB25" s="132">
        <v>8</v>
      </c>
      <c r="AC25" s="133">
        <v>55</v>
      </c>
      <c r="AD25" s="131">
        <f t="shared" si="10"/>
        <v>81</v>
      </c>
      <c r="AE25" s="134" t="str">
        <f t="shared" si="11"/>
        <v>جيد جـدا</v>
      </c>
      <c r="AF25" s="135">
        <v>19</v>
      </c>
      <c r="AG25" s="132">
        <v>10</v>
      </c>
      <c r="AH25" s="133">
        <v>45</v>
      </c>
      <c r="AI25" s="131">
        <f t="shared" si="3"/>
        <v>74</v>
      </c>
      <c r="AJ25" s="134" t="str">
        <f t="shared" si="12"/>
        <v>(جيد)</v>
      </c>
      <c r="AK25" s="135">
        <v>16</v>
      </c>
      <c r="AL25" s="132">
        <v>8</v>
      </c>
      <c r="AM25" s="133">
        <v>61</v>
      </c>
      <c r="AN25" s="131">
        <f t="shared" si="4"/>
        <v>85</v>
      </c>
      <c r="AO25" s="134" t="str">
        <f t="shared" si="13"/>
        <v>ممتاز</v>
      </c>
      <c r="AP25" s="135">
        <v>10</v>
      </c>
      <c r="AQ25" s="132">
        <v>12</v>
      </c>
      <c r="AR25" s="133">
        <v>4</v>
      </c>
      <c r="AS25" s="131">
        <f t="shared" si="14"/>
        <v>26</v>
      </c>
      <c r="AT25" s="134" t="str">
        <f t="shared" si="15"/>
        <v>مقبول</v>
      </c>
      <c r="AU25" s="135">
        <v>10</v>
      </c>
      <c r="AV25" s="132">
        <v>12</v>
      </c>
      <c r="AW25" s="133">
        <v>4</v>
      </c>
      <c r="AX25" s="131">
        <f t="shared" si="16"/>
        <v>26</v>
      </c>
      <c r="AY25" s="134" t="str">
        <f t="shared" si="17"/>
        <v>مقبول</v>
      </c>
      <c r="AZ25" s="131">
        <v>30</v>
      </c>
      <c r="BA25" s="133">
        <v>30</v>
      </c>
      <c r="BB25" s="131">
        <f t="shared" si="18"/>
        <v>60</v>
      </c>
      <c r="BC25" s="134" t="str">
        <f t="shared" si="19"/>
        <v>مقبول</v>
      </c>
      <c r="BD25" s="136"/>
    </row>
    <row r="26" spans="2:56" ht="54.95" customHeight="1">
      <c r="B26" s="145">
        <v>37</v>
      </c>
      <c r="C26" s="146">
        <v>1123</v>
      </c>
      <c r="D26" s="147" t="s">
        <v>87</v>
      </c>
      <c r="E26" s="130"/>
      <c r="F26" s="131">
        <v>19</v>
      </c>
      <c r="G26" s="132">
        <v>10</v>
      </c>
      <c r="H26" s="133">
        <v>50</v>
      </c>
      <c r="I26" s="131">
        <f t="shared" si="0"/>
        <v>79</v>
      </c>
      <c r="J26" s="134" t="str">
        <f t="shared" si="5"/>
        <v>جيد جـدا</v>
      </c>
      <c r="K26" s="135">
        <v>20</v>
      </c>
      <c r="L26" s="132">
        <v>10</v>
      </c>
      <c r="M26" s="133">
        <v>62</v>
      </c>
      <c r="N26" s="131">
        <f t="shared" si="6"/>
        <v>92</v>
      </c>
      <c r="O26" s="134" t="str">
        <f t="shared" si="7"/>
        <v>ممتاز</v>
      </c>
      <c r="P26" s="135">
        <v>54</v>
      </c>
      <c r="Q26" s="132">
        <v>56</v>
      </c>
      <c r="R26" s="132">
        <v>15</v>
      </c>
      <c r="S26" s="133">
        <v>45</v>
      </c>
      <c r="T26" s="131">
        <f t="shared" si="1"/>
        <v>170</v>
      </c>
      <c r="U26" s="134" t="str">
        <f t="shared" si="2"/>
        <v>ممتاز</v>
      </c>
      <c r="V26" s="135">
        <v>12</v>
      </c>
      <c r="W26" s="132">
        <v>6</v>
      </c>
      <c r="X26" s="133">
        <v>35</v>
      </c>
      <c r="Y26" s="131">
        <f t="shared" si="8"/>
        <v>53</v>
      </c>
      <c r="Z26" s="134" t="str">
        <f t="shared" si="9"/>
        <v>مقبول</v>
      </c>
      <c r="AA26" s="135">
        <v>17</v>
      </c>
      <c r="AB26" s="132">
        <v>8</v>
      </c>
      <c r="AC26" s="133">
        <v>53</v>
      </c>
      <c r="AD26" s="131">
        <f t="shared" si="10"/>
        <v>78</v>
      </c>
      <c r="AE26" s="134" t="str">
        <f t="shared" si="11"/>
        <v>جيد جـدا</v>
      </c>
      <c r="AF26" s="135">
        <v>19</v>
      </c>
      <c r="AG26" s="132">
        <v>10</v>
      </c>
      <c r="AH26" s="133">
        <v>38</v>
      </c>
      <c r="AI26" s="131">
        <f t="shared" si="3"/>
        <v>67</v>
      </c>
      <c r="AJ26" s="134" t="str">
        <f t="shared" si="12"/>
        <v>(جيد)</v>
      </c>
      <c r="AK26" s="135">
        <v>16</v>
      </c>
      <c r="AL26" s="132">
        <v>8</v>
      </c>
      <c r="AM26" s="133">
        <v>51</v>
      </c>
      <c r="AN26" s="131">
        <f t="shared" si="4"/>
        <v>75</v>
      </c>
      <c r="AO26" s="134" t="str">
        <f t="shared" si="13"/>
        <v>جيد جـدا</v>
      </c>
      <c r="AP26" s="135">
        <v>18</v>
      </c>
      <c r="AQ26" s="132">
        <v>16</v>
      </c>
      <c r="AR26" s="133">
        <v>9</v>
      </c>
      <c r="AS26" s="131">
        <f t="shared" si="14"/>
        <v>43</v>
      </c>
      <c r="AT26" s="134" t="str">
        <f t="shared" si="15"/>
        <v>ممتاز</v>
      </c>
      <c r="AU26" s="135">
        <v>16</v>
      </c>
      <c r="AV26" s="132">
        <v>19</v>
      </c>
      <c r="AW26" s="133">
        <v>7</v>
      </c>
      <c r="AX26" s="131">
        <f t="shared" si="16"/>
        <v>42</v>
      </c>
      <c r="AY26" s="134" t="str">
        <f t="shared" si="17"/>
        <v>جيد جـدا</v>
      </c>
      <c r="AZ26" s="131">
        <v>47</v>
      </c>
      <c r="BA26" s="133">
        <v>45</v>
      </c>
      <c r="BB26" s="131">
        <f t="shared" si="18"/>
        <v>92</v>
      </c>
      <c r="BC26" s="134" t="str">
        <f t="shared" si="19"/>
        <v>ممتاز</v>
      </c>
      <c r="BD26" s="148"/>
    </row>
    <row r="27" spans="2:56" ht="54.95" customHeight="1">
      <c r="B27" s="145">
        <v>38</v>
      </c>
      <c r="C27" s="146">
        <v>1124</v>
      </c>
      <c r="D27" s="147" t="s">
        <v>88</v>
      </c>
      <c r="E27" s="130"/>
      <c r="F27" s="131">
        <v>17</v>
      </c>
      <c r="G27" s="132">
        <v>8</v>
      </c>
      <c r="H27" s="133">
        <v>55</v>
      </c>
      <c r="I27" s="131">
        <f t="shared" si="0"/>
        <v>80</v>
      </c>
      <c r="J27" s="134" t="str">
        <f t="shared" si="5"/>
        <v>جيد جـدا</v>
      </c>
      <c r="K27" s="135">
        <v>20</v>
      </c>
      <c r="L27" s="132">
        <v>10</v>
      </c>
      <c r="M27" s="133">
        <v>53</v>
      </c>
      <c r="N27" s="131">
        <f t="shared" si="6"/>
        <v>83</v>
      </c>
      <c r="O27" s="134" t="str">
        <f t="shared" si="7"/>
        <v>جيد جـدا</v>
      </c>
      <c r="P27" s="142" t="s">
        <v>59</v>
      </c>
      <c r="Q27" s="139" t="s">
        <v>59</v>
      </c>
      <c r="R27" s="139" t="s">
        <v>59</v>
      </c>
      <c r="S27" s="140" t="s">
        <v>59</v>
      </c>
      <c r="T27" s="138" t="s">
        <v>59</v>
      </c>
      <c r="U27" s="141" t="s">
        <v>60</v>
      </c>
      <c r="V27" s="135">
        <v>13</v>
      </c>
      <c r="W27" s="132">
        <v>5</v>
      </c>
      <c r="X27" s="133">
        <v>44</v>
      </c>
      <c r="Y27" s="131">
        <f t="shared" si="8"/>
        <v>62</v>
      </c>
      <c r="Z27" s="134" t="str">
        <f t="shared" si="9"/>
        <v>مقبول</v>
      </c>
      <c r="AA27" s="135">
        <v>15</v>
      </c>
      <c r="AB27" s="132">
        <v>8</v>
      </c>
      <c r="AC27" s="133">
        <v>62</v>
      </c>
      <c r="AD27" s="131">
        <f t="shared" si="10"/>
        <v>85</v>
      </c>
      <c r="AE27" s="134" t="str">
        <f t="shared" si="11"/>
        <v>ممتاز</v>
      </c>
      <c r="AF27" s="135">
        <v>15</v>
      </c>
      <c r="AG27" s="132">
        <v>6</v>
      </c>
      <c r="AH27" s="133">
        <v>29</v>
      </c>
      <c r="AI27" s="131">
        <f t="shared" si="3"/>
        <v>50</v>
      </c>
      <c r="AJ27" s="134" t="str">
        <f t="shared" si="12"/>
        <v>مقبول</v>
      </c>
      <c r="AK27" s="135">
        <v>12</v>
      </c>
      <c r="AL27" s="132">
        <v>8</v>
      </c>
      <c r="AM27" s="133">
        <v>43</v>
      </c>
      <c r="AN27" s="131">
        <f t="shared" si="4"/>
        <v>63</v>
      </c>
      <c r="AO27" s="134" t="str">
        <f t="shared" si="13"/>
        <v>مقبول</v>
      </c>
      <c r="AP27" s="135">
        <v>15</v>
      </c>
      <c r="AQ27" s="132">
        <v>13</v>
      </c>
      <c r="AR27" s="149" t="s">
        <v>99</v>
      </c>
      <c r="AS27" s="131">
        <f t="shared" si="14"/>
        <v>28</v>
      </c>
      <c r="AT27" s="134" t="str">
        <f t="shared" si="15"/>
        <v>مقبول</v>
      </c>
      <c r="AU27" s="135">
        <v>13</v>
      </c>
      <c r="AV27" s="132">
        <v>10</v>
      </c>
      <c r="AW27" s="149" t="s">
        <v>99</v>
      </c>
      <c r="AX27" s="131">
        <f t="shared" si="16"/>
        <v>23</v>
      </c>
      <c r="AY27" s="134" t="str">
        <f t="shared" si="17"/>
        <v>ضعيف</v>
      </c>
      <c r="AZ27" s="131">
        <v>45</v>
      </c>
      <c r="BA27" s="133">
        <v>41</v>
      </c>
      <c r="BB27" s="131">
        <f t="shared" si="18"/>
        <v>86</v>
      </c>
      <c r="BC27" s="134" t="str">
        <f t="shared" si="19"/>
        <v>ممتاز</v>
      </c>
      <c r="BD27" s="148"/>
    </row>
    <row r="28" spans="2:56" ht="54.95" customHeight="1">
      <c r="B28" s="145">
        <v>39</v>
      </c>
      <c r="C28" s="146">
        <v>1125</v>
      </c>
      <c r="D28" s="147" t="s">
        <v>89</v>
      </c>
      <c r="E28" s="130"/>
      <c r="F28" s="131">
        <v>18</v>
      </c>
      <c r="G28" s="132">
        <v>8</v>
      </c>
      <c r="H28" s="133">
        <v>51</v>
      </c>
      <c r="I28" s="131">
        <f t="shared" si="0"/>
        <v>77</v>
      </c>
      <c r="J28" s="134" t="str">
        <f t="shared" si="5"/>
        <v>جيد جـدا</v>
      </c>
      <c r="K28" s="135">
        <v>20</v>
      </c>
      <c r="L28" s="132">
        <v>10</v>
      </c>
      <c r="M28" s="133">
        <v>54</v>
      </c>
      <c r="N28" s="131">
        <f t="shared" si="6"/>
        <v>84</v>
      </c>
      <c r="O28" s="134" t="str">
        <f t="shared" si="7"/>
        <v>جيد جـدا</v>
      </c>
      <c r="P28" s="135">
        <v>58</v>
      </c>
      <c r="Q28" s="132">
        <v>58</v>
      </c>
      <c r="R28" s="132">
        <v>20</v>
      </c>
      <c r="S28" s="133">
        <v>40</v>
      </c>
      <c r="T28" s="131">
        <f t="shared" si="1"/>
        <v>176</v>
      </c>
      <c r="U28" s="134" t="str">
        <f t="shared" si="2"/>
        <v>ممتاز</v>
      </c>
      <c r="V28" s="135">
        <v>16</v>
      </c>
      <c r="W28" s="132">
        <v>8</v>
      </c>
      <c r="X28" s="133">
        <v>40</v>
      </c>
      <c r="Y28" s="131">
        <f t="shared" si="8"/>
        <v>64</v>
      </c>
      <c r="Z28" s="134" t="str">
        <f t="shared" si="9"/>
        <v>مقبول</v>
      </c>
      <c r="AA28" s="135">
        <v>20</v>
      </c>
      <c r="AB28" s="132">
        <v>7</v>
      </c>
      <c r="AC28" s="133">
        <v>58</v>
      </c>
      <c r="AD28" s="131">
        <f t="shared" si="10"/>
        <v>85</v>
      </c>
      <c r="AE28" s="134" t="str">
        <f t="shared" si="11"/>
        <v>ممتاز</v>
      </c>
      <c r="AF28" s="135">
        <v>15</v>
      </c>
      <c r="AG28" s="132">
        <v>8</v>
      </c>
      <c r="AH28" s="133">
        <v>32</v>
      </c>
      <c r="AI28" s="131">
        <f t="shared" si="3"/>
        <v>55</v>
      </c>
      <c r="AJ28" s="134" t="str">
        <f t="shared" si="12"/>
        <v>مقبول</v>
      </c>
      <c r="AK28" s="135">
        <v>16</v>
      </c>
      <c r="AL28" s="132">
        <v>7</v>
      </c>
      <c r="AM28" s="133">
        <v>55</v>
      </c>
      <c r="AN28" s="131">
        <f t="shared" si="4"/>
        <v>78</v>
      </c>
      <c r="AO28" s="134" t="str">
        <f t="shared" si="13"/>
        <v>جيد جـدا</v>
      </c>
      <c r="AP28" s="135">
        <v>18</v>
      </c>
      <c r="AQ28" s="132">
        <v>18</v>
      </c>
      <c r="AR28" s="133">
        <v>10</v>
      </c>
      <c r="AS28" s="131">
        <f t="shared" si="14"/>
        <v>46</v>
      </c>
      <c r="AT28" s="134" t="str">
        <f t="shared" si="15"/>
        <v>ممتاز</v>
      </c>
      <c r="AU28" s="135">
        <v>18</v>
      </c>
      <c r="AV28" s="132">
        <v>19</v>
      </c>
      <c r="AW28" s="133">
        <v>10</v>
      </c>
      <c r="AX28" s="131">
        <f t="shared" si="16"/>
        <v>47</v>
      </c>
      <c r="AY28" s="134" t="str">
        <f t="shared" si="17"/>
        <v>ممتاز</v>
      </c>
      <c r="AZ28" s="131">
        <v>46</v>
      </c>
      <c r="BA28" s="133">
        <v>45</v>
      </c>
      <c r="BB28" s="131">
        <f t="shared" si="18"/>
        <v>91</v>
      </c>
      <c r="BC28" s="134" t="str">
        <f t="shared" si="19"/>
        <v>ممتاز</v>
      </c>
      <c r="BD28" s="148" t="s">
        <v>129</v>
      </c>
    </row>
    <row r="29" spans="2:56" ht="54.95" customHeight="1" thickBot="1">
      <c r="B29" s="150">
        <v>40</v>
      </c>
      <c r="C29" s="151">
        <v>1126</v>
      </c>
      <c r="D29" s="152" t="s">
        <v>90</v>
      </c>
      <c r="E29" s="153"/>
      <c r="F29" s="154">
        <v>19</v>
      </c>
      <c r="G29" s="155">
        <v>9</v>
      </c>
      <c r="H29" s="156">
        <v>67</v>
      </c>
      <c r="I29" s="154">
        <f t="shared" si="0"/>
        <v>95</v>
      </c>
      <c r="J29" s="157" t="str">
        <f t="shared" si="5"/>
        <v>ممتاز</v>
      </c>
      <c r="K29" s="158">
        <v>20</v>
      </c>
      <c r="L29" s="155">
        <v>10</v>
      </c>
      <c r="M29" s="156">
        <v>66</v>
      </c>
      <c r="N29" s="154">
        <f t="shared" si="6"/>
        <v>96</v>
      </c>
      <c r="O29" s="157" t="str">
        <f t="shared" si="7"/>
        <v>ممتاز</v>
      </c>
      <c r="P29" s="158">
        <v>56</v>
      </c>
      <c r="Q29" s="155">
        <v>55</v>
      </c>
      <c r="R29" s="155">
        <v>18</v>
      </c>
      <c r="S29" s="156">
        <v>52</v>
      </c>
      <c r="T29" s="155">
        <f t="shared" si="1"/>
        <v>181</v>
      </c>
      <c r="U29" s="159" t="str">
        <f t="shared" si="2"/>
        <v>ممتاز</v>
      </c>
      <c r="V29" s="158">
        <v>12</v>
      </c>
      <c r="W29" s="155">
        <v>6</v>
      </c>
      <c r="X29" s="156">
        <v>50</v>
      </c>
      <c r="Y29" s="154">
        <f t="shared" si="8"/>
        <v>68</v>
      </c>
      <c r="Z29" s="157" t="str">
        <f t="shared" si="9"/>
        <v>(جيد)</v>
      </c>
      <c r="AA29" s="158">
        <v>20</v>
      </c>
      <c r="AB29" s="155">
        <v>8</v>
      </c>
      <c r="AC29" s="156">
        <v>67</v>
      </c>
      <c r="AD29" s="154">
        <f t="shared" si="10"/>
        <v>95</v>
      </c>
      <c r="AE29" s="157" t="str">
        <f t="shared" si="11"/>
        <v>ممتاز</v>
      </c>
      <c r="AF29" s="158">
        <v>15</v>
      </c>
      <c r="AG29" s="155">
        <v>8</v>
      </c>
      <c r="AH29" s="156">
        <v>46</v>
      </c>
      <c r="AI29" s="154">
        <f t="shared" si="3"/>
        <v>69</v>
      </c>
      <c r="AJ29" s="157" t="str">
        <f t="shared" si="12"/>
        <v>(جيد)</v>
      </c>
      <c r="AK29" s="158">
        <v>16</v>
      </c>
      <c r="AL29" s="155">
        <v>8</v>
      </c>
      <c r="AM29" s="156">
        <v>42</v>
      </c>
      <c r="AN29" s="154">
        <f t="shared" si="4"/>
        <v>66</v>
      </c>
      <c r="AO29" s="157" t="str">
        <f t="shared" si="13"/>
        <v>(جيد)</v>
      </c>
      <c r="AP29" s="158">
        <v>18</v>
      </c>
      <c r="AQ29" s="155">
        <v>18</v>
      </c>
      <c r="AR29" s="156">
        <v>9</v>
      </c>
      <c r="AS29" s="154">
        <f t="shared" si="14"/>
        <v>45</v>
      </c>
      <c r="AT29" s="157" t="str">
        <f t="shared" si="15"/>
        <v>ممتاز</v>
      </c>
      <c r="AU29" s="158">
        <v>17</v>
      </c>
      <c r="AV29" s="155">
        <v>19</v>
      </c>
      <c r="AW29" s="156">
        <v>9</v>
      </c>
      <c r="AX29" s="154">
        <f t="shared" si="16"/>
        <v>45</v>
      </c>
      <c r="AY29" s="157" t="str">
        <f t="shared" si="17"/>
        <v>ممتاز</v>
      </c>
      <c r="AZ29" s="154">
        <v>44</v>
      </c>
      <c r="BA29" s="156">
        <v>46</v>
      </c>
      <c r="BB29" s="154">
        <f t="shared" si="18"/>
        <v>90</v>
      </c>
      <c r="BC29" s="157" t="str">
        <f t="shared" si="19"/>
        <v>ممتاز</v>
      </c>
      <c r="BD29" s="160"/>
    </row>
    <row r="30" spans="2:56" ht="60" customHeight="1" thickTop="1">
      <c r="B30" s="161"/>
      <c r="C30" s="162" t="s">
        <v>13</v>
      </c>
      <c r="D30" s="162"/>
      <c r="E30" s="163" t="s">
        <v>19</v>
      </c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4"/>
      <c r="R30" s="165"/>
      <c r="S30" s="165"/>
      <c r="T30" s="165"/>
      <c r="U30" s="166" t="s">
        <v>18</v>
      </c>
      <c r="V30" s="166"/>
      <c r="W30" s="166"/>
      <c r="X30" s="166"/>
      <c r="Y30" s="166"/>
      <c r="Z30" s="166"/>
      <c r="AA30" s="166" t="s">
        <v>100</v>
      </c>
      <c r="AB30" s="166"/>
      <c r="AC30" s="167"/>
      <c r="AD30" s="166" t="s">
        <v>101</v>
      </c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8"/>
      <c r="AQ30" s="168"/>
      <c r="AR30" s="168"/>
      <c r="AS30" s="168"/>
      <c r="AT30" s="168"/>
      <c r="AU30" s="168"/>
      <c r="AV30" s="167"/>
      <c r="AW30" s="167"/>
      <c r="AX30" s="167"/>
      <c r="AY30" s="169"/>
      <c r="AZ30" s="166"/>
      <c r="BA30" s="166" t="s">
        <v>14</v>
      </c>
      <c r="BB30" s="166"/>
      <c r="BC30" s="169"/>
      <c r="BD30" s="166"/>
    </row>
    <row r="31" spans="2:56" ht="60" customHeight="1">
      <c r="B31" s="161"/>
      <c r="C31" s="162" t="s">
        <v>15</v>
      </c>
      <c r="D31" s="162"/>
      <c r="E31" s="163" t="s">
        <v>20</v>
      </c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4"/>
      <c r="R31" s="170"/>
      <c r="S31" s="170"/>
      <c r="T31" s="167"/>
      <c r="U31" s="167"/>
      <c r="V31" s="171"/>
      <c r="W31" s="171"/>
      <c r="X31" s="171"/>
      <c r="Y31" s="172" t="s">
        <v>102</v>
      </c>
      <c r="Z31" s="172"/>
      <c r="AA31" s="167"/>
      <c r="AB31" s="167"/>
      <c r="AC31" s="167"/>
      <c r="AD31" s="166" t="s">
        <v>17</v>
      </c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8"/>
      <c r="AV31" s="171"/>
      <c r="AW31" s="166" t="s">
        <v>103</v>
      </c>
      <c r="AX31" s="166"/>
      <c r="AY31" s="166"/>
      <c r="AZ31" s="166"/>
      <c r="BA31" s="166"/>
      <c r="BB31" s="166"/>
      <c r="BC31" s="166"/>
      <c r="BD31" s="166"/>
    </row>
    <row r="32" spans="2:56" ht="60" customHeight="1">
      <c r="B32" s="161"/>
      <c r="C32" s="173"/>
      <c r="D32" s="173"/>
      <c r="E32" s="164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74" t="s">
        <v>16</v>
      </c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71"/>
      <c r="AQ32" s="171"/>
      <c r="AR32" s="171"/>
      <c r="AS32" s="171"/>
      <c r="AT32" s="171"/>
      <c r="AU32" s="171"/>
      <c r="AV32" s="166" t="s">
        <v>104</v>
      </c>
      <c r="AW32" s="166"/>
      <c r="AX32" s="166"/>
      <c r="AY32" s="166"/>
      <c r="AZ32" s="166"/>
      <c r="BA32" s="166"/>
      <c r="BB32" s="166"/>
      <c r="BC32" s="166"/>
      <c r="BD32" s="166"/>
    </row>
    <row r="33" spans="2:5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</row>
    <row r="34" spans="2:5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</row>
    <row r="35" spans="2:5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</row>
    <row r="36" spans="2:5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</row>
    <row r="37" spans="2:5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</row>
    <row r="38" spans="2:5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</row>
    <row r="39" spans="2:5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</row>
    <row r="40" spans="2:5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</row>
    <row r="41" spans="2:5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</row>
    <row r="42" spans="2:5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</row>
    <row r="43" spans="2:5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</row>
    <row r="44" spans="2:5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</row>
    <row r="45" spans="2:5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</row>
    <row r="46" spans="2:5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</row>
    <row r="47" spans="2:5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</row>
    <row r="48" spans="2:5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</row>
    <row r="49" spans="2:5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</row>
  </sheetData>
  <mergeCells count="33">
    <mergeCell ref="B2:D2"/>
    <mergeCell ref="B4:D4"/>
    <mergeCell ref="AF7:AJ7"/>
    <mergeCell ref="F7:J7"/>
    <mergeCell ref="K7:O7"/>
    <mergeCell ref="P7:U7"/>
    <mergeCell ref="V7:Z7"/>
    <mergeCell ref="AA7:AE7"/>
    <mergeCell ref="O6:BC6"/>
    <mergeCell ref="B5:BD5"/>
    <mergeCell ref="AZ7:BC7"/>
    <mergeCell ref="AK7:AO7"/>
    <mergeCell ref="AP7:AT7"/>
    <mergeCell ref="AU7:AY7"/>
    <mergeCell ref="BD7:BD9"/>
    <mergeCell ref="AE8:AE9"/>
    <mergeCell ref="AJ8:AJ9"/>
    <mergeCell ref="AT8:AT9"/>
    <mergeCell ref="AO8:AO9"/>
    <mergeCell ref="AY8:AY9"/>
    <mergeCell ref="BC8:BC9"/>
    <mergeCell ref="U8:U9"/>
    <mergeCell ref="P32:AA32"/>
    <mergeCell ref="B7:B9"/>
    <mergeCell ref="C7:C9"/>
    <mergeCell ref="D7:D9"/>
    <mergeCell ref="E30:P30"/>
    <mergeCell ref="Z8:Z9"/>
    <mergeCell ref="E31:P31"/>
    <mergeCell ref="C30:D30"/>
    <mergeCell ref="C31:D31"/>
    <mergeCell ref="J8:J9"/>
    <mergeCell ref="O8:O9"/>
  </mergeCells>
  <phoneticPr fontId="7" type="noConversion"/>
  <printOptions horizontalCentered="1" verticalCentered="1"/>
  <pageMargins left="0" right="0" top="0" bottom="0" header="0.31496062992125984" footer="0.31496062992125984"/>
  <pageSetup paperSize="9" scale="33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32"/>
  <sheetViews>
    <sheetView rightToLeft="1" tabSelected="1" topLeftCell="A25" zoomScale="30" zoomScaleNormal="30" workbookViewId="0">
      <selection activeCell="H31" sqref="H31"/>
    </sheetView>
  </sheetViews>
  <sheetFormatPr defaultRowHeight="14.25"/>
  <cols>
    <col min="2" max="2" width="8.75" customWidth="1"/>
    <col min="3" max="3" width="11.75" customWidth="1"/>
    <col min="4" max="4" width="55.75" customWidth="1"/>
    <col min="5" max="5" width="8.75" customWidth="1"/>
    <col min="6" max="25" width="12.75" customWidth="1"/>
    <col min="26" max="27" width="13.75" customWidth="1"/>
    <col min="28" max="28" width="16" customWidth="1"/>
    <col min="29" max="29" width="23.25" customWidth="1"/>
    <col min="30" max="33" width="13.75" customWidth="1"/>
    <col min="34" max="34" width="75.875" customWidth="1"/>
  </cols>
  <sheetData>
    <row r="1" spans="1:82" ht="39.950000000000003" customHeight="1"/>
    <row r="2" spans="1:82" ht="39.950000000000003" customHeight="1">
      <c r="B2" s="53"/>
      <c r="C2" s="53"/>
      <c r="D2" s="53"/>
      <c r="E2" s="7"/>
    </row>
    <row r="3" spans="1:82" ht="39.950000000000003" customHeight="1">
      <c r="B3" s="10" t="s">
        <v>105</v>
      </c>
      <c r="C3" s="10"/>
      <c r="D3" s="10"/>
      <c r="E3" s="8"/>
    </row>
    <row r="4" spans="1:82" ht="39.950000000000003" customHeight="1">
      <c r="B4" s="69" t="s">
        <v>106</v>
      </c>
      <c r="C4" s="69"/>
      <c r="D4" s="70"/>
      <c r="E4" s="8"/>
    </row>
    <row r="5" spans="1:82" ht="39.950000000000003" customHeight="1">
      <c r="B5" s="71" t="s">
        <v>107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</row>
    <row r="6" spans="1:82" ht="58.5" customHeight="1" thickBot="1">
      <c r="B6" s="11"/>
      <c r="C6" s="11"/>
      <c r="D6" s="11" t="s">
        <v>61</v>
      </c>
      <c r="E6" s="11"/>
      <c r="F6" s="11"/>
      <c r="G6" s="11"/>
      <c r="H6" s="11"/>
      <c r="I6" s="11"/>
      <c r="J6" s="11"/>
      <c r="K6" s="11"/>
      <c r="L6" s="72" t="s">
        <v>131</v>
      </c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6"/>
      <c r="CD6" s="16"/>
    </row>
    <row r="7" spans="1:82" ht="129.75" customHeight="1" thickTop="1" thickBot="1">
      <c r="A7" s="1"/>
      <c r="B7" s="73" t="s">
        <v>0</v>
      </c>
      <c r="C7" s="76" t="s">
        <v>1</v>
      </c>
      <c r="D7" s="79" t="s">
        <v>2</v>
      </c>
      <c r="E7" s="17" t="s">
        <v>3</v>
      </c>
      <c r="F7" s="63" t="s">
        <v>37</v>
      </c>
      <c r="G7" s="64"/>
      <c r="H7" s="63" t="s">
        <v>38</v>
      </c>
      <c r="I7" s="64"/>
      <c r="J7" s="63" t="s">
        <v>46</v>
      </c>
      <c r="K7" s="64"/>
      <c r="L7" s="63" t="s">
        <v>40</v>
      </c>
      <c r="M7" s="64"/>
      <c r="N7" s="63" t="s">
        <v>41</v>
      </c>
      <c r="O7" s="64"/>
      <c r="P7" s="63" t="s">
        <v>57</v>
      </c>
      <c r="Q7" s="64"/>
      <c r="R7" s="63" t="s">
        <v>56</v>
      </c>
      <c r="S7" s="64"/>
      <c r="T7" s="63" t="s">
        <v>47</v>
      </c>
      <c r="U7" s="64"/>
      <c r="V7" s="63" t="s">
        <v>44</v>
      </c>
      <c r="W7" s="64"/>
      <c r="X7" s="63" t="s">
        <v>48</v>
      </c>
      <c r="Y7" s="64"/>
      <c r="Z7" s="60" t="s">
        <v>30</v>
      </c>
      <c r="AA7" s="60" t="s">
        <v>67</v>
      </c>
      <c r="AB7" s="60" t="s">
        <v>68</v>
      </c>
      <c r="AC7" s="60" t="s">
        <v>69</v>
      </c>
      <c r="AD7" s="60" t="s">
        <v>33</v>
      </c>
      <c r="AE7" s="63" t="s">
        <v>65</v>
      </c>
      <c r="AF7" s="64"/>
      <c r="AG7" s="60" t="s">
        <v>64</v>
      </c>
      <c r="AH7" s="55" t="s">
        <v>21</v>
      </c>
    </row>
    <row r="8" spans="1:82" ht="80.099999999999994" customHeight="1" thickBot="1">
      <c r="B8" s="74"/>
      <c r="C8" s="77"/>
      <c r="D8" s="80"/>
      <c r="E8" s="18" t="s">
        <v>5</v>
      </c>
      <c r="F8" s="19" t="s">
        <v>22</v>
      </c>
      <c r="G8" s="58" t="s">
        <v>10</v>
      </c>
      <c r="H8" s="19" t="s">
        <v>22</v>
      </c>
      <c r="I8" s="58" t="s">
        <v>10</v>
      </c>
      <c r="J8" s="19" t="s">
        <v>22</v>
      </c>
      <c r="K8" s="58" t="s">
        <v>10</v>
      </c>
      <c r="L8" s="19" t="s">
        <v>22</v>
      </c>
      <c r="M8" s="58" t="s">
        <v>10</v>
      </c>
      <c r="N8" s="19" t="s">
        <v>22</v>
      </c>
      <c r="O8" s="58" t="s">
        <v>10</v>
      </c>
      <c r="P8" s="19" t="s">
        <v>22</v>
      </c>
      <c r="Q8" s="58" t="s">
        <v>10</v>
      </c>
      <c r="R8" s="19" t="s">
        <v>22</v>
      </c>
      <c r="S8" s="58" t="s">
        <v>10</v>
      </c>
      <c r="T8" s="19" t="s">
        <v>22</v>
      </c>
      <c r="U8" s="58" t="s">
        <v>10</v>
      </c>
      <c r="V8" s="19" t="s">
        <v>22</v>
      </c>
      <c r="W8" s="58" t="s">
        <v>10</v>
      </c>
      <c r="X8" s="19" t="s">
        <v>22</v>
      </c>
      <c r="Y8" s="58" t="s">
        <v>10</v>
      </c>
      <c r="Z8" s="61"/>
      <c r="AA8" s="65"/>
      <c r="AB8" s="65"/>
      <c r="AC8" s="65"/>
      <c r="AD8" s="65"/>
      <c r="AE8" s="67" t="s">
        <v>122</v>
      </c>
      <c r="AF8" s="67" t="s">
        <v>123</v>
      </c>
      <c r="AG8" s="65"/>
      <c r="AH8" s="56"/>
    </row>
    <row r="9" spans="1:82" ht="39.950000000000003" customHeight="1" thickBot="1">
      <c r="B9" s="75"/>
      <c r="C9" s="78"/>
      <c r="D9" s="81"/>
      <c r="E9" s="20" t="s">
        <v>12</v>
      </c>
      <c r="F9" s="21">
        <v>100</v>
      </c>
      <c r="G9" s="59"/>
      <c r="H9" s="21">
        <v>100</v>
      </c>
      <c r="I9" s="59"/>
      <c r="J9" s="21">
        <v>200</v>
      </c>
      <c r="K9" s="59"/>
      <c r="L9" s="21">
        <v>100</v>
      </c>
      <c r="M9" s="59"/>
      <c r="N9" s="21">
        <v>100</v>
      </c>
      <c r="O9" s="59"/>
      <c r="P9" s="21">
        <v>100</v>
      </c>
      <c r="Q9" s="59"/>
      <c r="R9" s="21">
        <v>100</v>
      </c>
      <c r="S9" s="59"/>
      <c r="T9" s="21">
        <v>50</v>
      </c>
      <c r="U9" s="59"/>
      <c r="V9" s="21">
        <v>50</v>
      </c>
      <c r="W9" s="59"/>
      <c r="X9" s="21">
        <v>100</v>
      </c>
      <c r="Y9" s="59"/>
      <c r="Z9" s="62"/>
      <c r="AA9" s="66"/>
      <c r="AB9" s="66"/>
      <c r="AC9" s="66"/>
      <c r="AD9" s="66"/>
      <c r="AE9" s="68"/>
      <c r="AF9" s="68"/>
      <c r="AG9" s="66"/>
      <c r="AH9" s="57"/>
    </row>
    <row r="10" spans="1:82" ht="75" customHeight="1" thickTop="1">
      <c r="B10" s="3">
        <v>21</v>
      </c>
      <c r="C10" s="46">
        <v>1107</v>
      </c>
      <c r="D10" s="47"/>
      <c r="E10" s="22"/>
      <c r="F10" s="23"/>
      <c r="G10" s="24"/>
      <c r="H10" s="23"/>
      <c r="I10" s="24"/>
      <c r="J10" s="23"/>
      <c r="K10" s="24"/>
      <c r="L10" s="23"/>
      <c r="M10" s="24"/>
      <c r="N10" s="23"/>
      <c r="O10" s="24"/>
      <c r="P10" s="23"/>
      <c r="Q10" s="24"/>
      <c r="R10" s="23"/>
      <c r="S10" s="24"/>
      <c r="T10" s="23"/>
      <c r="U10" s="24"/>
      <c r="V10" s="23"/>
      <c r="W10" s="24"/>
      <c r="X10" s="23"/>
      <c r="Y10" s="24"/>
      <c r="Z10" s="23"/>
      <c r="AA10" s="23"/>
      <c r="AB10" s="23"/>
      <c r="AC10" s="25"/>
      <c r="AD10" s="24"/>
      <c r="AE10" s="26"/>
      <c r="AF10" s="26"/>
      <c r="AG10" s="26"/>
      <c r="AH10" s="41"/>
    </row>
    <row r="11" spans="1:82" ht="75" customHeight="1">
      <c r="B11" s="4">
        <v>22</v>
      </c>
      <c r="C11" s="48">
        <v>1108</v>
      </c>
      <c r="D11" s="49" t="s">
        <v>72</v>
      </c>
      <c r="E11" s="27"/>
      <c r="F11" s="28">
        <f>Sheet1!I11</f>
        <v>84</v>
      </c>
      <c r="G11" s="29" t="str">
        <f>Sheet1!J11</f>
        <v>جيد جـدا</v>
      </c>
      <c r="H11" s="28">
        <f>Sheet1!N11</f>
        <v>97</v>
      </c>
      <c r="I11" s="29" t="str">
        <f>Sheet1!O11</f>
        <v>ممتاز</v>
      </c>
      <c r="J11" s="28">
        <f>Sheet1!T11</f>
        <v>169</v>
      </c>
      <c r="K11" s="29" t="str">
        <f>Sheet1!U11</f>
        <v>جيد جـدا</v>
      </c>
      <c r="L11" s="28">
        <f>Sheet1!Y11</f>
        <v>67</v>
      </c>
      <c r="M11" s="29" t="str">
        <f>Sheet1!Z11</f>
        <v>(جيد)</v>
      </c>
      <c r="N11" s="28">
        <f>Sheet1!AD11</f>
        <v>81</v>
      </c>
      <c r="O11" s="29" t="str">
        <f>Sheet1!AE11</f>
        <v>جيد جـدا</v>
      </c>
      <c r="P11" s="28">
        <f>Sheet1!AI11</f>
        <v>61</v>
      </c>
      <c r="Q11" s="29" t="str">
        <f>Sheet1!AJ11</f>
        <v>مقبول</v>
      </c>
      <c r="R11" s="28">
        <f>Sheet1!AN11</f>
        <v>86</v>
      </c>
      <c r="S11" s="29" t="str">
        <f>Sheet1!AO11</f>
        <v>ممتاز</v>
      </c>
      <c r="T11" s="28">
        <f>Sheet1!AS11</f>
        <v>42</v>
      </c>
      <c r="U11" s="29" t="str">
        <f>Sheet1!AT11</f>
        <v>جيد جـدا</v>
      </c>
      <c r="V11" s="28">
        <f>Sheet1!AX11</f>
        <v>44</v>
      </c>
      <c r="W11" s="29" t="str">
        <f>Sheet1!AY11</f>
        <v>ممتاز</v>
      </c>
      <c r="X11" s="28">
        <f>Sheet1!BB11</f>
        <v>84</v>
      </c>
      <c r="Y11" s="29" t="str">
        <f>Sheet1!BC11</f>
        <v>جيد جـدا</v>
      </c>
      <c r="Z11" s="28">
        <f t="shared" ref="Z11:Z28" si="0">SUM(F11,H11,J11,L11,N11,P11,R11,T11,V11,X11)</f>
        <v>815</v>
      </c>
      <c r="AA11" s="28">
        <f>Sheet3!K12</f>
        <v>571</v>
      </c>
      <c r="AB11" s="28">
        <f t="shared" ref="AB11:AB28" si="1">Z11+AA11</f>
        <v>1386</v>
      </c>
      <c r="AC11" s="30">
        <f t="shared" ref="AC11:AC26" si="2">AB11*100/1700</f>
        <v>81.529411764705884</v>
      </c>
      <c r="AD11" s="29" t="s">
        <v>95</v>
      </c>
      <c r="AE11" s="31"/>
      <c r="AF11" s="31"/>
      <c r="AG11" s="31"/>
      <c r="AH11" s="42"/>
    </row>
    <row r="12" spans="1:82" ht="75" customHeight="1">
      <c r="B12" s="4">
        <v>23</v>
      </c>
      <c r="C12" s="48">
        <v>1109</v>
      </c>
      <c r="D12" s="49" t="s">
        <v>73</v>
      </c>
      <c r="E12" s="27"/>
      <c r="F12" s="28">
        <f>Sheet1!I12</f>
        <v>61</v>
      </c>
      <c r="G12" s="29" t="str">
        <f>Sheet1!J12</f>
        <v>مقبول</v>
      </c>
      <c r="H12" s="28">
        <f>Sheet1!N12</f>
        <v>84</v>
      </c>
      <c r="I12" s="29" t="str">
        <f>Sheet1!O12</f>
        <v>جيد جـدا</v>
      </c>
      <c r="J12" s="28">
        <f>Sheet1!T12</f>
        <v>106</v>
      </c>
      <c r="K12" s="29" t="str">
        <f>Sheet1!U12</f>
        <v>مقبول</v>
      </c>
      <c r="L12" s="28">
        <f>Sheet1!Y12</f>
        <v>50</v>
      </c>
      <c r="M12" s="29" t="str">
        <f>Sheet1!Z12</f>
        <v>مقبول</v>
      </c>
      <c r="N12" s="28">
        <f>Sheet1!AD12</f>
        <v>68</v>
      </c>
      <c r="O12" s="29" t="str">
        <f>Sheet1!AE12</f>
        <v>(جيد)</v>
      </c>
      <c r="P12" s="28">
        <f>Sheet1!AI12</f>
        <v>50</v>
      </c>
      <c r="Q12" s="29" t="str">
        <f>Sheet1!AJ12</f>
        <v>مقبول</v>
      </c>
      <c r="R12" s="28">
        <f>Sheet1!AN12</f>
        <v>65</v>
      </c>
      <c r="S12" s="29" t="str">
        <f>Sheet1!AO12</f>
        <v>(جيد)</v>
      </c>
      <c r="T12" s="28">
        <f>Sheet1!AS12</f>
        <v>35</v>
      </c>
      <c r="U12" s="29" t="str">
        <f>Sheet1!AT12</f>
        <v>(جيد)</v>
      </c>
      <c r="V12" s="28">
        <f>Sheet1!AX12</f>
        <v>32</v>
      </c>
      <c r="W12" s="29" t="str">
        <f>Sheet1!AY12</f>
        <v>مقبول</v>
      </c>
      <c r="X12" s="28">
        <f>Sheet1!BB12</f>
        <v>60</v>
      </c>
      <c r="Y12" s="29" t="str">
        <f>Sheet1!BC12</f>
        <v>مقبول</v>
      </c>
      <c r="Z12" s="28">
        <f t="shared" si="0"/>
        <v>611</v>
      </c>
      <c r="AA12" s="28">
        <f>Sheet3!K13</f>
        <v>415</v>
      </c>
      <c r="AB12" s="28">
        <f t="shared" si="1"/>
        <v>1026</v>
      </c>
      <c r="AC12" s="30">
        <f t="shared" si="2"/>
        <v>60.352941176470587</v>
      </c>
      <c r="AD12" s="29" t="s">
        <v>62</v>
      </c>
      <c r="AE12" s="31"/>
      <c r="AF12" s="31"/>
      <c r="AG12" s="31"/>
      <c r="AH12" s="43" t="s">
        <v>125</v>
      </c>
    </row>
    <row r="13" spans="1:82" ht="75" customHeight="1">
      <c r="B13" s="4">
        <v>24</v>
      </c>
      <c r="C13" s="48">
        <v>1110</v>
      </c>
      <c r="D13" s="49" t="s">
        <v>74</v>
      </c>
      <c r="E13" s="27"/>
      <c r="F13" s="28">
        <f>Sheet1!I13</f>
        <v>88</v>
      </c>
      <c r="G13" s="29" t="str">
        <f>Sheet1!J13</f>
        <v>ممتاز</v>
      </c>
      <c r="H13" s="28">
        <f>Sheet1!N13</f>
        <v>95</v>
      </c>
      <c r="I13" s="29" t="str">
        <f>Sheet1!O13</f>
        <v>ممتاز</v>
      </c>
      <c r="J13" s="28">
        <f>Sheet1!T13</f>
        <v>157</v>
      </c>
      <c r="K13" s="29" t="str">
        <f>Sheet1!U13</f>
        <v>جيد جـدا</v>
      </c>
      <c r="L13" s="28">
        <f>Sheet1!Y13</f>
        <v>63</v>
      </c>
      <c r="M13" s="29" t="str">
        <f>Sheet1!Z13</f>
        <v>مقبول</v>
      </c>
      <c r="N13" s="28">
        <f>Sheet1!AD13</f>
        <v>92</v>
      </c>
      <c r="O13" s="29" t="str">
        <f>Sheet1!AE13</f>
        <v>ممتاز</v>
      </c>
      <c r="P13" s="28">
        <f>Sheet1!AI13</f>
        <v>72</v>
      </c>
      <c r="Q13" s="29" t="str">
        <f>Sheet1!AJ13</f>
        <v>(جيد)</v>
      </c>
      <c r="R13" s="28">
        <f>Sheet1!AN13</f>
        <v>85</v>
      </c>
      <c r="S13" s="29" t="str">
        <f>Sheet1!AO13</f>
        <v>ممتاز</v>
      </c>
      <c r="T13" s="28">
        <f>Sheet1!AS13</f>
        <v>40</v>
      </c>
      <c r="U13" s="29" t="str">
        <f>Sheet1!AT13</f>
        <v>جيد جـدا</v>
      </c>
      <c r="V13" s="28">
        <f>Sheet1!AX13</f>
        <v>42</v>
      </c>
      <c r="W13" s="29" t="str">
        <f>Sheet1!AY13</f>
        <v>جيد جـدا</v>
      </c>
      <c r="X13" s="28">
        <f>Sheet1!BB13</f>
        <v>74</v>
      </c>
      <c r="Y13" s="29" t="str">
        <f>Sheet1!BC13</f>
        <v>(جيد)</v>
      </c>
      <c r="Z13" s="28">
        <f t="shared" si="0"/>
        <v>808</v>
      </c>
      <c r="AA13" s="28">
        <f>Sheet3!K14</f>
        <v>547</v>
      </c>
      <c r="AB13" s="28">
        <f t="shared" si="1"/>
        <v>1355</v>
      </c>
      <c r="AC13" s="30">
        <f t="shared" si="2"/>
        <v>79.705882352941174</v>
      </c>
      <c r="AD13" s="29" t="s">
        <v>95</v>
      </c>
      <c r="AE13" s="31"/>
      <c r="AF13" s="31"/>
      <c r="AG13" s="31"/>
      <c r="AH13" s="43" t="s">
        <v>126</v>
      </c>
    </row>
    <row r="14" spans="1:82" ht="75" customHeight="1">
      <c r="B14" s="4">
        <v>25</v>
      </c>
      <c r="C14" s="48">
        <v>1111</v>
      </c>
      <c r="D14" s="49"/>
      <c r="E14" s="27"/>
      <c r="F14" s="28"/>
      <c r="G14" s="29"/>
      <c r="H14" s="28"/>
      <c r="I14" s="29"/>
      <c r="J14" s="28"/>
      <c r="K14" s="29"/>
      <c r="L14" s="28"/>
      <c r="M14" s="29"/>
      <c r="N14" s="28"/>
      <c r="O14" s="29"/>
      <c r="P14" s="28"/>
      <c r="Q14" s="29"/>
      <c r="R14" s="28"/>
      <c r="S14" s="29"/>
      <c r="T14" s="28"/>
      <c r="U14" s="29"/>
      <c r="V14" s="28"/>
      <c r="W14" s="29"/>
      <c r="X14" s="28"/>
      <c r="Y14" s="29"/>
      <c r="Z14" s="28"/>
      <c r="AA14" s="28"/>
      <c r="AB14" s="28"/>
      <c r="AC14" s="30"/>
      <c r="AD14" s="24"/>
      <c r="AE14" s="31"/>
      <c r="AF14" s="31"/>
      <c r="AG14" s="31"/>
      <c r="AH14" s="42"/>
    </row>
    <row r="15" spans="1:82" ht="75" customHeight="1">
      <c r="B15" s="4">
        <v>26</v>
      </c>
      <c r="C15" s="48">
        <v>1112</v>
      </c>
      <c r="D15" s="49" t="s">
        <v>76</v>
      </c>
      <c r="E15" s="27"/>
      <c r="F15" s="28">
        <f>Sheet1!I15</f>
        <v>96</v>
      </c>
      <c r="G15" s="29" t="str">
        <f>Sheet1!J15</f>
        <v>ممتاز</v>
      </c>
      <c r="H15" s="28">
        <f>Sheet1!N15</f>
        <v>89</v>
      </c>
      <c r="I15" s="29" t="str">
        <f>Sheet1!O15</f>
        <v>ممتاز</v>
      </c>
      <c r="J15" s="28">
        <f>Sheet1!T15</f>
        <v>182</v>
      </c>
      <c r="K15" s="29" t="str">
        <f>Sheet1!U15</f>
        <v>ممتاز</v>
      </c>
      <c r="L15" s="28">
        <f>Sheet1!Y15</f>
        <v>78</v>
      </c>
      <c r="M15" s="29" t="str">
        <f>Sheet1!Z15</f>
        <v>جيد جـدا</v>
      </c>
      <c r="N15" s="28">
        <f>Sheet1!AD15</f>
        <v>94</v>
      </c>
      <c r="O15" s="29" t="str">
        <f>Sheet1!AE15</f>
        <v>ممتاز</v>
      </c>
      <c r="P15" s="28">
        <f>Sheet1!AI15</f>
        <v>70</v>
      </c>
      <c r="Q15" s="29" t="str">
        <f>Sheet1!AJ15</f>
        <v>(جيد)</v>
      </c>
      <c r="R15" s="28">
        <f>Sheet1!AN15</f>
        <v>79</v>
      </c>
      <c r="S15" s="29" t="str">
        <f>Sheet1!AO15</f>
        <v>جيد جـدا</v>
      </c>
      <c r="T15" s="28">
        <f>Sheet1!AS15</f>
        <v>44</v>
      </c>
      <c r="U15" s="29" t="str">
        <f>Sheet1!AT15</f>
        <v>ممتاز</v>
      </c>
      <c r="V15" s="28">
        <f>Sheet1!AX15</f>
        <v>43</v>
      </c>
      <c r="W15" s="29" t="str">
        <f>Sheet1!AY15</f>
        <v>ممتاز</v>
      </c>
      <c r="X15" s="28">
        <f>Sheet1!BB15</f>
        <v>97</v>
      </c>
      <c r="Y15" s="29" t="str">
        <f>Sheet1!BC15</f>
        <v>ممتاز</v>
      </c>
      <c r="Z15" s="28">
        <f t="shared" si="0"/>
        <v>872</v>
      </c>
      <c r="AA15" s="28">
        <f>Sheet3!K16</f>
        <v>567</v>
      </c>
      <c r="AB15" s="28">
        <f t="shared" si="1"/>
        <v>1439</v>
      </c>
      <c r="AC15" s="30">
        <f t="shared" si="2"/>
        <v>84.647058823529406</v>
      </c>
      <c r="AD15" s="29" t="s">
        <v>95</v>
      </c>
      <c r="AE15" s="31"/>
      <c r="AF15" s="31"/>
      <c r="AG15" s="31"/>
      <c r="AH15" s="42"/>
    </row>
    <row r="16" spans="1:82" ht="75" customHeight="1">
      <c r="B16" s="4">
        <v>27</v>
      </c>
      <c r="C16" s="48">
        <v>1113</v>
      </c>
      <c r="D16" s="49" t="s">
        <v>77</v>
      </c>
      <c r="E16" s="27"/>
      <c r="F16" s="28">
        <f>Sheet1!I16</f>
        <v>94</v>
      </c>
      <c r="G16" s="29" t="str">
        <f>Sheet1!J16</f>
        <v>ممتاز</v>
      </c>
      <c r="H16" s="28">
        <f>Sheet1!N16</f>
        <v>96</v>
      </c>
      <c r="I16" s="29" t="str">
        <f>Sheet1!O16</f>
        <v>ممتاز</v>
      </c>
      <c r="J16" s="28">
        <f>Sheet1!T16</f>
        <v>182</v>
      </c>
      <c r="K16" s="29" t="str">
        <f>Sheet1!U16</f>
        <v>ممتاز</v>
      </c>
      <c r="L16" s="28">
        <f>Sheet1!Y16</f>
        <v>50</v>
      </c>
      <c r="M16" s="29" t="str">
        <f>Sheet1!Z16</f>
        <v>مقبول</v>
      </c>
      <c r="N16" s="28">
        <f>Sheet1!AD16</f>
        <v>80</v>
      </c>
      <c r="O16" s="29" t="str">
        <f>Sheet1!AE16</f>
        <v>جيد جـدا</v>
      </c>
      <c r="P16" s="28">
        <f>Sheet1!AI16</f>
        <v>51</v>
      </c>
      <c r="Q16" s="29" t="str">
        <f>Sheet1!AJ16</f>
        <v>مقبول</v>
      </c>
      <c r="R16" s="28">
        <f>Sheet1!AN16</f>
        <v>87</v>
      </c>
      <c r="S16" s="29" t="str">
        <f>Sheet1!AO16</f>
        <v>ممتاز</v>
      </c>
      <c r="T16" s="28">
        <f>Sheet1!AS16</f>
        <v>43</v>
      </c>
      <c r="U16" s="29" t="str">
        <f>Sheet1!AT16</f>
        <v>ممتاز</v>
      </c>
      <c r="V16" s="28">
        <f>Sheet1!AX16</f>
        <v>44</v>
      </c>
      <c r="W16" s="29" t="str">
        <f>Sheet1!AY16</f>
        <v>ممتاز</v>
      </c>
      <c r="X16" s="28">
        <f>Sheet1!BB16</f>
        <v>86</v>
      </c>
      <c r="Y16" s="29" t="str">
        <f>Sheet1!BC16</f>
        <v>ممتاز</v>
      </c>
      <c r="Z16" s="28">
        <f t="shared" si="0"/>
        <v>813</v>
      </c>
      <c r="AA16" s="28">
        <f>Sheet3!K17</f>
        <v>590</v>
      </c>
      <c r="AB16" s="28">
        <f t="shared" si="1"/>
        <v>1403</v>
      </c>
      <c r="AC16" s="30">
        <f t="shared" si="2"/>
        <v>82.529411764705884</v>
      </c>
      <c r="AD16" s="29" t="s">
        <v>95</v>
      </c>
      <c r="AE16" s="31"/>
      <c r="AF16" s="31"/>
      <c r="AG16" s="31"/>
      <c r="AH16" s="42" t="s">
        <v>127</v>
      </c>
    </row>
    <row r="17" spans="2:48" ht="75" customHeight="1">
      <c r="B17" s="4">
        <v>28</v>
      </c>
      <c r="C17" s="48">
        <v>1114</v>
      </c>
      <c r="D17" s="49" t="s">
        <v>78</v>
      </c>
      <c r="E17" s="27"/>
      <c r="F17" s="28">
        <f>Sheet1!I17</f>
        <v>99</v>
      </c>
      <c r="G17" s="29" t="str">
        <f>Sheet1!J17</f>
        <v>ممتاز</v>
      </c>
      <c r="H17" s="28">
        <f>Sheet1!N17</f>
        <v>98</v>
      </c>
      <c r="I17" s="29" t="str">
        <f>Sheet1!O17</f>
        <v>ممتاز</v>
      </c>
      <c r="J17" s="28">
        <f>Sheet1!T17</f>
        <v>184</v>
      </c>
      <c r="K17" s="29" t="str">
        <f>Sheet1!U17</f>
        <v>ممتاز</v>
      </c>
      <c r="L17" s="28">
        <f>Sheet1!Y17</f>
        <v>64</v>
      </c>
      <c r="M17" s="29" t="str">
        <f>Sheet1!Z17</f>
        <v>مقبول</v>
      </c>
      <c r="N17" s="28">
        <f>Sheet1!AD17</f>
        <v>90</v>
      </c>
      <c r="O17" s="29" t="str">
        <f>Sheet1!AE17</f>
        <v>ممتاز</v>
      </c>
      <c r="P17" s="28">
        <f>Sheet1!AI17</f>
        <v>56</v>
      </c>
      <c r="Q17" s="29" t="str">
        <f>Sheet1!AJ17</f>
        <v>مقبول</v>
      </c>
      <c r="R17" s="28">
        <f>Sheet1!AN17</f>
        <v>87</v>
      </c>
      <c r="S17" s="29" t="str">
        <f>Sheet1!AO17</f>
        <v>ممتاز</v>
      </c>
      <c r="T17" s="28">
        <f>Sheet1!AS17</f>
        <v>42</v>
      </c>
      <c r="U17" s="29" t="str">
        <f>Sheet1!AT17</f>
        <v>جيد جـدا</v>
      </c>
      <c r="V17" s="28">
        <f>Sheet1!AX17</f>
        <v>43</v>
      </c>
      <c r="W17" s="29" t="str">
        <f>Sheet1!AY17</f>
        <v>ممتاز</v>
      </c>
      <c r="X17" s="28">
        <f>Sheet1!BB17</f>
        <v>84</v>
      </c>
      <c r="Y17" s="29" t="str">
        <f>Sheet1!BC17</f>
        <v>جيد جـدا</v>
      </c>
      <c r="Z17" s="28">
        <f t="shared" si="0"/>
        <v>847</v>
      </c>
      <c r="AA17" s="28">
        <f>Sheet3!K18</f>
        <v>603</v>
      </c>
      <c r="AB17" s="28">
        <f t="shared" si="1"/>
        <v>1450</v>
      </c>
      <c r="AC17" s="30">
        <f t="shared" si="2"/>
        <v>85.294117647058826</v>
      </c>
      <c r="AD17" s="29" t="s">
        <v>93</v>
      </c>
      <c r="AE17" s="31"/>
      <c r="AF17" s="31"/>
      <c r="AG17" s="31"/>
      <c r="AH17" s="42"/>
    </row>
    <row r="18" spans="2:48" ht="75" customHeight="1">
      <c r="B18" s="4">
        <v>29</v>
      </c>
      <c r="C18" s="48">
        <v>1115</v>
      </c>
      <c r="D18" s="49" t="s">
        <v>79</v>
      </c>
      <c r="E18" s="27"/>
      <c r="F18" s="28">
        <f>Sheet1!I18</f>
        <v>95</v>
      </c>
      <c r="G18" s="29" t="str">
        <f>Sheet1!J18</f>
        <v>ممتاز</v>
      </c>
      <c r="H18" s="28">
        <f>Sheet1!N18</f>
        <v>88</v>
      </c>
      <c r="I18" s="29" t="str">
        <f>Sheet1!O18</f>
        <v>ممتاز</v>
      </c>
      <c r="J18" s="28">
        <f>Sheet1!T18</f>
        <v>152</v>
      </c>
      <c r="K18" s="29" t="str">
        <f>Sheet1!U18</f>
        <v>جيد جـدا</v>
      </c>
      <c r="L18" s="28">
        <f>Sheet1!Y18</f>
        <v>61</v>
      </c>
      <c r="M18" s="29" t="str">
        <f>Sheet1!Z18</f>
        <v>مقبول</v>
      </c>
      <c r="N18" s="28">
        <f>Sheet1!AD18</f>
        <v>87</v>
      </c>
      <c r="O18" s="29" t="str">
        <f>Sheet1!AE18</f>
        <v>ممتاز</v>
      </c>
      <c r="P18" s="28">
        <f>Sheet1!AI18</f>
        <v>72</v>
      </c>
      <c r="Q18" s="29" t="str">
        <f>Sheet1!AJ18</f>
        <v>(جيد)</v>
      </c>
      <c r="R18" s="28">
        <f>Sheet1!AN18</f>
        <v>90</v>
      </c>
      <c r="S18" s="29" t="str">
        <f>Sheet1!AO18</f>
        <v>ممتاز</v>
      </c>
      <c r="T18" s="28">
        <f>Sheet1!AS18</f>
        <v>42</v>
      </c>
      <c r="U18" s="29" t="str">
        <f>Sheet1!AT18</f>
        <v>جيد جـدا</v>
      </c>
      <c r="V18" s="28">
        <f>Sheet1!AX18</f>
        <v>41</v>
      </c>
      <c r="W18" s="29" t="str">
        <f>Sheet1!AY18</f>
        <v>جيد جـدا</v>
      </c>
      <c r="X18" s="28">
        <f>Sheet1!BB18</f>
        <v>80</v>
      </c>
      <c r="Y18" s="29" t="str">
        <f>Sheet1!BC18</f>
        <v>جيد جـدا</v>
      </c>
      <c r="Z18" s="28">
        <f t="shared" si="0"/>
        <v>808</v>
      </c>
      <c r="AA18" s="28">
        <f>Sheet3!K19</f>
        <v>568</v>
      </c>
      <c r="AB18" s="28">
        <f t="shared" si="1"/>
        <v>1376</v>
      </c>
      <c r="AC18" s="30">
        <f t="shared" si="2"/>
        <v>80.941176470588232</v>
      </c>
      <c r="AD18" s="29" t="s">
        <v>95</v>
      </c>
      <c r="AE18" s="31"/>
      <c r="AF18" s="31"/>
      <c r="AG18" s="31"/>
      <c r="AH18" s="42"/>
    </row>
    <row r="19" spans="2:48" ht="75" customHeight="1">
      <c r="B19" s="4">
        <v>30</v>
      </c>
      <c r="C19" s="48">
        <v>1116</v>
      </c>
      <c r="D19" s="49" t="s">
        <v>80</v>
      </c>
      <c r="E19" s="27"/>
      <c r="F19" s="28">
        <f>Sheet1!I19</f>
        <v>89</v>
      </c>
      <c r="G19" s="29" t="str">
        <f>Sheet1!J19</f>
        <v>ممتاز</v>
      </c>
      <c r="H19" s="28">
        <f>Sheet1!N19</f>
        <v>87</v>
      </c>
      <c r="I19" s="29" t="str">
        <f>Sheet1!O19</f>
        <v>ممتاز</v>
      </c>
      <c r="J19" s="28">
        <f>Sheet1!T19</f>
        <v>178</v>
      </c>
      <c r="K19" s="29" t="str">
        <f>Sheet1!U19</f>
        <v>ممتاز</v>
      </c>
      <c r="L19" s="28">
        <f>Sheet1!Y19</f>
        <v>86</v>
      </c>
      <c r="M19" s="29" t="str">
        <f>Sheet1!Z19</f>
        <v>ممتاز</v>
      </c>
      <c r="N19" s="28">
        <f>Sheet1!AD19</f>
        <v>96</v>
      </c>
      <c r="O19" s="29" t="str">
        <f>Sheet1!AE19</f>
        <v>ممتاز</v>
      </c>
      <c r="P19" s="28">
        <f>Sheet1!AI19</f>
        <v>74</v>
      </c>
      <c r="Q19" s="29" t="str">
        <f>Sheet1!AJ19</f>
        <v>(جيد)</v>
      </c>
      <c r="R19" s="28">
        <f>Sheet1!AN19</f>
        <v>88</v>
      </c>
      <c r="S19" s="29" t="str">
        <f>Sheet1!AO19</f>
        <v>ممتاز</v>
      </c>
      <c r="T19" s="28">
        <f>Sheet1!AS19</f>
        <v>48</v>
      </c>
      <c r="U19" s="29" t="str">
        <f>Sheet1!AT19</f>
        <v>ممتاز</v>
      </c>
      <c r="V19" s="28">
        <f>Sheet1!AX19</f>
        <v>46</v>
      </c>
      <c r="W19" s="29" t="str">
        <f>Sheet1!AY19</f>
        <v>ممتاز</v>
      </c>
      <c r="X19" s="28">
        <f>Sheet1!BB19</f>
        <v>92</v>
      </c>
      <c r="Y19" s="29" t="str">
        <f>Sheet1!BC19</f>
        <v>ممتاز</v>
      </c>
      <c r="Z19" s="28">
        <f t="shared" si="0"/>
        <v>884</v>
      </c>
      <c r="AA19" s="28">
        <f>Sheet3!K20</f>
        <v>581</v>
      </c>
      <c r="AB19" s="28">
        <f t="shared" si="1"/>
        <v>1465</v>
      </c>
      <c r="AC19" s="30">
        <f t="shared" si="2"/>
        <v>86.17647058823529</v>
      </c>
      <c r="AD19" s="29" t="s">
        <v>93</v>
      </c>
      <c r="AE19" s="31"/>
      <c r="AF19" s="31"/>
      <c r="AG19" s="31"/>
      <c r="AH19" s="42"/>
    </row>
    <row r="20" spans="2:48" ht="75" customHeight="1">
      <c r="B20" s="4">
        <v>31</v>
      </c>
      <c r="C20" s="48">
        <v>1117</v>
      </c>
      <c r="D20" s="49" t="s">
        <v>81</v>
      </c>
      <c r="E20" s="27"/>
      <c r="F20" s="28">
        <f>Sheet1!I20</f>
        <v>87</v>
      </c>
      <c r="G20" s="29" t="str">
        <f>Sheet1!J20</f>
        <v>ممتاز</v>
      </c>
      <c r="H20" s="28">
        <f>Sheet1!N20</f>
        <v>90</v>
      </c>
      <c r="I20" s="29" t="str">
        <f>Sheet1!O20</f>
        <v>ممتاز</v>
      </c>
      <c r="J20" s="28">
        <f>Sheet1!T20</f>
        <v>187</v>
      </c>
      <c r="K20" s="29" t="str">
        <f>Sheet1!U20</f>
        <v>ممتاز</v>
      </c>
      <c r="L20" s="28">
        <f>Sheet1!Y20</f>
        <v>57</v>
      </c>
      <c r="M20" s="29" t="str">
        <f>Sheet1!Z20</f>
        <v>مقبول</v>
      </c>
      <c r="N20" s="28">
        <f>Sheet1!AD20</f>
        <v>88</v>
      </c>
      <c r="O20" s="29" t="str">
        <f>Sheet1!AE20</f>
        <v>ممتاز</v>
      </c>
      <c r="P20" s="28">
        <f>Sheet1!AI20</f>
        <v>68</v>
      </c>
      <c r="Q20" s="29" t="str">
        <f>Sheet1!AJ20</f>
        <v>(جيد)</v>
      </c>
      <c r="R20" s="28">
        <f>Sheet1!AN20</f>
        <v>78</v>
      </c>
      <c r="S20" s="29" t="str">
        <f>Sheet1!AO20</f>
        <v>جيد جـدا</v>
      </c>
      <c r="T20" s="28">
        <f>Sheet1!AS20</f>
        <v>46</v>
      </c>
      <c r="U20" s="29" t="str">
        <f>Sheet1!AT20</f>
        <v>ممتاز</v>
      </c>
      <c r="V20" s="28">
        <f>Sheet1!AX20</f>
        <v>47</v>
      </c>
      <c r="W20" s="29" t="str">
        <f>Sheet1!AY20</f>
        <v>ممتاز</v>
      </c>
      <c r="X20" s="28">
        <f>Sheet1!BB20</f>
        <v>97</v>
      </c>
      <c r="Y20" s="29" t="str">
        <f>Sheet1!BC20</f>
        <v>ممتاز</v>
      </c>
      <c r="Z20" s="28">
        <f t="shared" si="0"/>
        <v>845</v>
      </c>
      <c r="AA20" s="28">
        <f>Sheet3!K21</f>
        <v>589</v>
      </c>
      <c r="AB20" s="28">
        <f t="shared" si="1"/>
        <v>1434</v>
      </c>
      <c r="AC20" s="30">
        <f t="shared" si="2"/>
        <v>84.352941176470594</v>
      </c>
      <c r="AD20" s="29" t="s">
        <v>95</v>
      </c>
      <c r="AE20" s="31"/>
      <c r="AF20" s="31"/>
      <c r="AG20" s="31"/>
      <c r="AH20" s="42"/>
    </row>
    <row r="21" spans="2:48" ht="75" customHeight="1">
      <c r="B21" s="4">
        <v>32</v>
      </c>
      <c r="C21" s="48">
        <v>1118</v>
      </c>
      <c r="D21" s="49" t="s">
        <v>82</v>
      </c>
      <c r="E21" s="27"/>
      <c r="F21" s="28">
        <f>Sheet1!I21</f>
        <v>84</v>
      </c>
      <c r="G21" s="29" t="str">
        <f>Sheet1!J21</f>
        <v>جيد جـدا</v>
      </c>
      <c r="H21" s="28">
        <f>Sheet1!N21</f>
        <v>81</v>
      </c>
      <c r="I21" s="29" t="str">
        <f>Sheet1!O21</f>
        <v>جيد جـدا</v>
      </c>
      <c r="J21" s="28">
        <f>Sheet1!T21</f>
        <v>176</v>
      </c>
      <c r="K21" s="29" t="str">
        <f>Sheet1!U21</f>
        <v>ممتاز</v>
      </c>
      <c r="L21" s="28">
        <f>Sheet1!Y21</f>
        <v>56</v>
      </c>
      <c r="M21" s="29" t="str">
        <f>Sheet1!Z21</f>
        <v>مقبول</v>
      </c>
      <c r="N21" s="28">
        <f>Sheet1!AD21</f>
        <v>73</v>
      </c>
      <c r="O21" s="29" t="str">
        <f>Sheet1!AE21</f>
        <v>(جيد)</v>
      </c>
      <c r="P21" s="28">
        <f>Sheet1!AI21</f>
        <v>67</v>
      </c>
      <c r="Q21" s="29" t="str">
        <f>Sheet1!AJ21</f>
        <v>(جيد)</v>
      </c>
      <c r="R21" s="28">
        <f>Sheet1!AN21</f>
        <v>67</v>
      </c>
      <c r="S21" s="29" t="str">
        <f>Sheet1!AO21</f>
        <v>(جيد)</v>
      </c>
      <c r="T21" s="28">
        <f>Sheet1!AS21</f>
        <v>42</v>
      </c>
      <c r="U21" s="29" t="str">
        <f>Sheet1!AT21</f>
        <v>جيد جـدا</v>
      </c>
      <c r="V21" s="28">
        <f>Sheet1!AX21</f>
        <v>44</v>
      </c>
      <c r="W21" s="29" t="str">
        <f>Sheet1!AY21</f>
        <v>ممتاز</v>
      </c>
      <c r="X21" s="28">
        <f>Sheet1!BB21</f>
        <v>97</v>
      </c>
      <c r="Y21" s="29" t="str">
        <f>Sheet1!BC21</f>
        <v>ممتاز</v>
      </c>
      <c r="Z21" s="28">
        <f t="shared" si="0"/>
        <v>787</v>
      </c>
      <c r="AA21" s="28">
        <f>Sheet3!K22</f>
        <v>558</v>
      </c>
      <c r="AB21" s="28">
        <f t="shared" si="1"/>
        <v>1345</v>
      </c>
      <c r="AC21" s="30">
        <f t="shared" si="2"/>
        <v>79.117647058823536</v>
      </c>
      <c r="AD21" s="29" t="s">
        <v>95</v>
      </c>
      <c r="AE21" s="31"/>
      <c r="AF21" s="31"/>
      <c r="AG21" s="31"/>
      <c r="AH21" s="42" t="s">
        <v>128</v>
      </c>
    </row>
    <row r="22" spans="2:48" ht="75" customHeight="1">
      <c r="B22" s="4">
        <v>33</v>
      </c>
      <c r="C22" s="48">
        <v>1119</v>
      </c>
      <c r="D22" s="49" t="s">
        <v>83</v>
      </c>
      <c r="E22" s="27"/>
      <c r="F22" s="28">
        <f>Sheet1!I22</f>
        <v>85</v>
      </c>
      <c r="G22" s="29" t="str">
        <f>Sheet1!J22</f>
        <v>ممتاز</v>
      </c>
      <c r="H22" s="28">
        <f>Sheet1!N22</f>
        <v>90</v>
      </c>
      <c r="I22" s="29" t="str">
        <f>Sheet1!O22</f>
        <v>ممتاز</v>
      </c>
      <c r="J22" s="28">
        <f>Sheet1!T22</f>
        <v>181</v>
      </c>
      <c r="K22" s="29" t="str">
        <f>Sheet1!U22</f>
        <v>ممتاز</v>
      </c>
      <c r="L22" s="28">
        <f>Sheet1!Y22</f>
        <v>69</v>
      </c>
      <c r="M22" s="29" t="str">
        <f>Sheet1!Z22</f>
        <v>(جيد)</v>
      </c>
      <c r="N22" s="28">
        <f>Sheet1!AD22</f>
        <v>89</v>
      </c>
      <c r="O22" s="29" t="str">
        <f>Sheet1!AE22</f>
        <v>ممتاز</v>
      </c>
      <c r="P22" s="28">
        <f>Sheet1!AI22</f>
        <v>58</v>
      </c>
      <c r="Q22" s="29" t="str">
        <f>Sheet1!AJ22</f>
        <v>مقبول</v>
      </c>
      <c r="R22" s="28">
        <f>Sheet1!AN22</f>
        <v>76</v>
      </c>
      <c r="S22" s="29" t="str">
        <f>Sheet1!AO22</f>
        <v>جيد جـدا</v>
      </c>
      <c r="T22" s="28">
        <f>Sheet1!AS22</f>
        <v>46</v>
      </c>
      <c r="U22" s="29" t="str">
        <f>Sheet1!AT22</f>
        <v>ممتاز</v>
      </c>
      <c r="V22" s="28">
        <f>Sheet1!AX22</f>
        <v>47</v>
      </c>
      <c r="W22" s="29" t="str">
        <f>Sheet1!AY22</f>
        <v>ممتاز</v>
      </c>
      <c r="X22" s="28">
        <f>Sheet1!BB22</f>
        <v>93</v>
      </c>
      <c r="Y22" s="29" t="str">
        <f>Sheet1!BC22</f>
        <v>ممتاز</v>
      </c>
      <c r="Z22" s="28">
        <f t="shared" si="0"/>
        <v>834</v>
      </c>
      <c r="AA22" s="28">
        <f>Sheet3!K23</f>
        <v>589</v>
      </c>
      <c r="AB22" s="28">
        <f t="shared" si="1"/>
        <v>1423</v>
      </c>
      <c r="AC22" s="30">
        <f t="shared" si="2"/>
        <v>83.705882352941174</v>
      </c>
      <c r="AD22" s="29" t="s">
        <v>95</v>
      </c>
      <c r="AE22" s="31"/>
      <c r="AF22" s="31"/>
      <c r="AG22" s="31"/>
      <c r="AH22" s="42" t="s">
        <v>129</v>
      </c>
    </row>
    <row r="23" spans="2:48" ht="75" customHeight="1">
      <c r="B23" s="4">
        <v>34</v>
      </c>
      <c r="C23" s="48">
        <v>1120</v>
      </c>
      <c r="D23" s="49" t="s">
        <v>84</v>
      </c>
      <c r="E23" s="27"/>
      <c r="F23" s="28">
        <f>Sheet1!I23</f>
        <v>80</v>
      </c>
      <c r="G23" s="29" t="str">
        <f>Sheet1!J23</f>
        <v>جيد جـدا</v>
      </c>
      <c r="H23" s="28">
        <f>Sheet1!N23</f>
        <v>90</v>
      </c>
      <c r="I23" s="29" t="str">
        <f>Sheet1!O23</f>
        <v>ممتاز</v>
      </c>
      <c r="J23" s="28">
        <f>Sheet1!T23</f>
        <v>174</v>
      </c>
      <c r="K23" s="29" t="str">
        <f>Sheet1!U23</f>
        <v>ممتاز</v>
      </c>
      <c r="L23" s="28">
        <f>Sheet1!Y23</f>
        <v>52</v>
      </c>
      <c r="M23" s="29" t="str">
        <f>Sheet1!Z23</f>
        <v>مقبول</v>
      </c>
      <c r="N23" s="28">
        <f>Sheet1!AD23</f>
        <v>90</v>
      </c>
      <c r="O23" s="29" t="str">
        <f>Sheet1!AE23</f>
        <v>ممتاز</v>
      </c>
      <c r="P23" s="28">
        <f>Sheet1!AI23</f>
        <v>51</v>
      </c>
      <c r="Q23" s="29" t="str">
        <f>Sheet1!AJ23</f>
        <v>مقبول</v>
      </c>
      <c r="R23" s="28">
        <f>Sheet1!AN23</f>
        <v>72</v>
      </c>
      <c r="S23" s="29" t="str">
        <f>Sheet1!AO23</f>
        <v>(جيد)</v>
      </c>
      <c r="T23" s="28">
        <f>Sheet1!AS23</f>
        <v>45</v>
      </c>
      <c r="U23" s="29" t="str">
        <f>Sheet1!AT23</f>
        <v>ممتاز</v>
      </c>
      <c r="V23" s="28">
        <f>Sheet1!AX23</f>
        <v>41</v>
      </c>
      <c r="W23" s="29" t="str">
        <f>Sheet1!AY23</f>
        <v>جيد جـدا</v>
      </c>
      <c r="X23" s="28">
        <f>Sheet1!BB23</f>
        <v>95</v>
      </c>
      <c r="Y23" s="29" t="str">
        <f>Sheet1!BC23</f>
        <v>ممتاز</v>
      </c>
      <c r="Z23" s="28">
        <f t="shared" si="0"/>
        <v>790</v>
      </c>
      <c r="AA23" s="28">
        <f>Sheet3!K24</f>
        <v>527</v>
      </c>
      <c r="AB23" s="28">
        <f t="shared" si="1"/>
        <v>1317</v>
      </c>
      <c r="AC23" s="30">
        <f t="shared" si="2"/>
        <v>77.470588235294116</v>
      </c>
      <c r="AD23" s="29" t="s">
        <v>95</v>
      </c>
      <c r="AE23" s="31"/>
      <c r="AF23" s="31"/>
      <c r="AG23" s="31"/>
      <c r="AH23" s="42"/>
    </row>
    <row r="24" spans="2:48" ht="75" customHeight="1">
      <c r="B24" s="4">
        <v>35</v>
      </c>
      <c r="C24" s="48">
        <v>1121</v>
      </c>
      <c r="D24" s="49" t="s">
        <v>85</v>
      </c>
      <c r="E24" s="27"/>
      <c r="F24" s="39" t="str">
        <f>Sheet1!I24</f>
        <v>غ</v>
      </c>
      <c r="G24" s="38" t="str">
        <f>Sheet1!J24</f>
        <v>ضعيف جدا</v>
      </c>
      <c r="H24" s="39" t="str">
        <f>Sheet1!N24</f>
        <v>غ</v>
      </c>
      <c r="I24" s="38" t="str">
        <f>Sheet1!O24</f>
        <v>ضعيف جدا</v>
      </c>
      <c r="J24" s="39" t="str">
        <f>Sheet1!T24</f>
        <v>محرومة</v>
      </c>
      <c r="K24" s="38" t="str">
        <f>Sheet1!U24</f>
        <v>ضعيف جدا</v>
      </c>
      <c r="L24" s="39" t="str">
        <f>Sheet1!Y24</f>
        <v>محرومة</v>
      </c>
      <c r="M24" s="38" t="str">
        <f>Sheet1!Z24</f>
        <v>ضعيف جدا</v>
      </c>
      <c r="N24" s="39" t="str">
        <f>Sheet1!AD24</f>
        <v>غ</v>
      </c>
      <c r="O24" s="38" t="str">
        <f>Sheet1!AE24</f>
        <v>ضعيف جدا</v>
      </c>
      <c r="P24" s="39" t="str">
        <f>Sheet1!AI24</f>
        <v>غياب</v>
      </c>
      <c r="Q24" s="38" t="str">
        <f>Sheet1!AJ24</f>
        <v>ضعيف جدا</v>
      </c>
      <c r="R24" s="39" t="str">
        <f>Sheet1!AN24</f>
        <v>غ</v>
      </c>
      <c r="S24" s="38" t="str">
        <f>Sheet1!AO24</f>
        <v>ضعيف جدا</v>
      </c>
      <c r="T24" s="39" t="str">
        <f>Sheet1!AS24</f>
        <v>محرومة</v>
      </c>
      <c r="U24" s="38" t="str">
        <f>Sheet1!AT24</f>
        <v>ضعيف جدا</v>
      </c>
      <c r="V24" s="39" t="str">
        <f>Sheet1!AX24</f>
        <v>محرومة</v>
      </c>
      <c r="W24" s="38" t="str">
        <f>Sheet1!AY24</f>
        <v>ضعيف جدا</v>
      </c>
      <c r="X24" s="28">
        <f>Sheet1!BB24</f>
        <v>52</v>
      </c>
      <c r="Y24" s="29" t="str">
        <f>Sheet1!BC24</f>
        <v>ضعيف</v>
      </c>
      <c r="Z24" s="29" t="s">
        <v>108</v>
      </c>
      <c r="AA24" s="28">
        <v>504</v>
      </c>
      <c r="AB24" s="29" t="s">
        <v>108</v>
      </c>
      <c r="AC24" s="29" t="s">
        <v>108</v>
      </c>
      <c r="AD24" s="29" t="s">
        <v>108</v>
      </c>
      <c r="AE24" s="31"/>
      <c r="AF24" s="31"/>
      <c r="AG24" s="31"/>
      <c r="AH24" s="52" t="s">
        <v>130</v>
      </c>
    </row>
    <row r="25" spans="2:48" ht="75" customHeight="1">
      <c r="B25" s="4">
        <v>36</v>
      </c>
      <c r="C25" s="48">
        <v>1122</v>
      </c>
      <c r="D25" s="49" t="s">
        <v>86</v>
      </c>
      <c r="E25" s="27"/>
      <c r="F25" s="28">
        <f>Sheet1!I25</f>
        <v>89</v>
      </c>
      <c r="G25" s="29" t="str">
        <f>Sheet1!J25</f>
        <v>ممتاز</v>
      </c>
      <c r="H25" s="28">
        <f>Sheet1!N25</f>
        <v>83</v>
      </c>
      <c r="I25" s="29" t="str">
        <f>Sheet1!O28</f>
        <v>جيد جـدا</v>
      </c>
      <c r="J25" s="28">
        <f>Sheet1!T25</f>
        <v>129</v>
      </c>
      <c r="K25" s="29" t="str">
        <f>Sheet1!U25</f>
        <v>مقبول</v>
      </c>
      <c r="L25" s="28">
        <f>Sheet1!Y25</f>
        <v>61</v>
      </c>
      <c r="M25" s="29" t="str">
        <f>Sheet1!Z25</f>
        <v>مقبول</v>
      </c>
      <c r="N25" s="28">
        <f>Sheet1!AD25</f>
        <v>81</v>
      </c>
      <c r="O25" s="29" t="str">
        <f>Sheet1!AE25</f>
        <v>جيد جـدا</v>
      </c>
      <c r="P25" s="28">
        <f>Sheet1!AI25</f>
        <v>74</v>
      </c>
      <c r="Q25" s="29" t="str">
        <f>Sheet1!AJ25</f>
        <v>(جيد)</v>
      </c>
      <c r="R25" s="28">
        <f>Sheet1!AN25</f>
        <v>85</v>
      </c>
      <c r="S25" s="29" t="str">
        <f>Sheet1!AO25</f>
        <v>ممتاز</v>
      </c>
      <c r="T25" s="28">
        <f>Sheet1!AS25</f>
        <v>26</v>
      </c>
      <c r="U25" s="29" t="str">
        <f>Sheet1!AT25</f>
        <v>مقبول</v>
      </c>
      <c r="V25" s="28">
        <f>Sheet1!AX25</f>
        <v>26</v>
      </c>
      <c r="W25" s="29" t="str">
        <f>Sheet1!AY25</f>
        <v>مقبول</v>
      </c>
      <c r="X25" s="28">
        <f>Sheet1!BB25</f>
        <v>60</v>
      </c>
      <c r="Y25" s="29" t="str">
        <f>Sheet1!BC25</f>
        <v>مقبول</v>
      </c>
      <c r="Z25" s="28">
        <f t="shared" si="0"/>
        <v>714</v>
      </c>
      <c r="AA25" s="28">
        <f>Sheet3!K26</f>
        <v>482</v>
      </c>
      <c r="AB25" s="28">
        <f t="shared" si="1"/>
        <v>1196</v>
      </c>
      <c r="AC25" s="30">
        <f t="shared" si="2"/>
        <v>70.352941176470594</v>
      </c>
      <c r="AD25" s="29" t="s">
        <v>96</v>
      </c>
      <c r="AE25" s="31"/>
      <c r="AF25" s="31"/>
      <c r="AG25" s="31"/>
      <c r="AH25" s="42"/>
    </row>
    <row r="26" spans="2:48" ht="75" customHeight="1">
      <c r="B26" s="5">
        <v>37</v>
      </c>
      <c r="C26" s="48">
        <v>1123</v>
      </c>
      <c r="D26" s="49" t="s">
        <v>87</v>
      </c>
      <c r="E26" s="32"/>
      <c r="F26" s="28">
        <f>Sheet1!I26</f>
        <v>79</v>
      </c>
      <c r="G26" s="29" t="str">
        <f>Sheet1!J26</f>
        <v>جيد جـدا</v>
      </c>
      <c r="H26" s="28">
        <f>Sheet1!N26</f>
        <v>92</v>
      </c>
      <c r="I26" s="29" t="str">
        <f>Sheet1!O29</f>
        <v>ممتاز</v>
      </c>
      <c r="J26" s="28">
        <f>Sheet1!T26</f>
        <v>170</v>
      </c>
      <c r="K26" s="29" t="str">
        <f>Sheet1!U26</f>
        <v>ممتاز</v>
      </c>
      <c r="L26" s="28">
        <f>Sheet1!Y26</f>
        <v>53</v>
      </c>
      <c r="M26" s="29" t="str">
        <f>Sheet1!Z26</f>
        <v>مقبول</v>
      </c>
      <c r="N26" s="28">
        <f>Sheet1!AD26</f>
        <v>78</v>
      </c>
      <c r="O26" s="29" t="str">
        <f>Sheet1!AE26</f>
        <v>جيد جـدا</v>
      </c>
      <c r="P26" s="28">
        <f>Sheet1!AI26</f>
        <v>67</v>
      </c>
      <c r="Q26" s="29" t="str">
        <f>Sheet1!AJ26</f>
        <v>(جيد)</v>
      </c>
      <c r="R26" s="28">
        <f>Sheet1!AN26</f>
        <v>75</v>
      </c>
      <c r="S26" s="29" t="str">
        <f>Sheet1!AO26</f>
        <v>جيد جـدا</v>
      </c>
      <c r="T26" s="28">
        <f>Sheet1!AS26</f>
        <v>43</v>
      </c>
      <c r="U26" s="29" t="str">
        <f>Sheet1!AT26</f>
        <v>ممتاز</v>
      </c>
      <c r="V26" s="28">
        <f>Sheet1!AX26</f>
        <v>42</v>
      </c>
      <c r="W26" s="29" t="str">
        <f>Sheet1!AY26</f>
        <v>جيد جـدا</v>
      </c>
      <c r="X26" s="28">
        <f>Sheet1!BB26</f>
        <v>92</v>
      </c>
      <c r="Y26" s="29" t="str">
        <f>Sheet1!BC26</f>
        <v>ممتاز</v>
      </c>
      <c r="Z26" s="28">
        <f t="shared" si="0"/>
        <v>791</v>
      </c>
      <c r="AA26" s="28">
        <f>Sheet3!K27</f>
        <v>568</v>
      </c>
      <c r="AB26" s="28">
        <f t="shared" si="1"/>
        <v>1359</v>
      </c>
      <c r="AC26" s="30">
        <f t="shared" si="2"/>
        <v>79.941176470588232</v>
      </c>
      <c r="AD26" s="29" t="s">
        <v>95</v>
      </c>
      <c r="AE26" s="31"/>
      <c r="AF26" s="31"/>
      <c r="AG26" s="31"/>
      <c r="AH26" s="44"/>
    </row>
    <row r="27" spans="2:48" ht="75" customHeight="1">
      <c r="B27" s="5">
        <v>38</v>
      </c>
      <c r="C27" s="48">
        <v>1124</v>
      </c>
      <c r="D27" s="49" t="s">
        <v>88</v>
      </c>
      <c r="E27" s="32"/>
      <c r="F27" s="28">
        <f>Sheet1!I27</f>
        <v>80</v>
      </c>
      <c r="G27" s="29" t="str">
        <f>Sheet1!J27</f>
        <v>جيد جـدا</v>
      </c>
      <c r="H27" s="28">
        <f>Sheet1!N27</f>
        <v>83</v>
      </c>
      <c r="I27" s="29" t="s">
        <v>92</v>
      </c>
      <c r="J27" s="39" t="s">
        <v>59</v>
      </c>
      <c r="K27" s="29" t="str">
        <f>Sheet1!U27</f>
        <v>ضعيف جدا</v>
      </c>
      <c r="L27" s="28">
        <f>Sheet1!Y27</f>
        <v>62</v>
      </c>
      <c r="M27" s="29" t="str">
        <f>Sheet1!Z27</f>
        <v>مقبول</v>
      </c>
      <c r="N27" s="28">
        <f>Sheet1!AD27</f>
        <v>85</v>
      </c>
      <c r="O27" s="29" t="str">
        <f>Sheet1!AE27</f>
        <v>ممتاز</v>
      </c>
      <c r="P27" s="28">
        <f>Sheet1!AI27</f>
        <v>50</v>
      </c>
      <c r="Q27" s="29" t="str">
        <f>Sheet1!AJ27</f>
        <v>مقبول</v>
      </c>
      <c r="R27" s="28">
        <f>Sheet1!AN27</f>
        <v>63</v>
      </c>
      <c r="S27" s="29" t="str">
        <f>Sheet1!AO27</f>
        <v>مقبول</v>
      </c>
      <c r="T27" s="28">
        <f>Sheet1!AS27</f>
        <v>28</v>
      </c>
      <c r="U27" s="29" t="str">
        <f>Sheet1!AT27</f>
        <v>مقبول</v>
      </c>
      <c r="V27" s="28">
        <f>Sheet1!AX27</f>
        <v>23</v>
      </c>
      <c r="W27" s="29" t="str">
        <f>Sheet1!AY27</f>
        <v>ضعيف</v>
      </c>
      <c r="X27" s="28">
        <f>Sheet1!BB27</f>
        <v>86</v>
      </c>
      <c r="Y27" s="29" t="str">
        <f>Sheet1!BC27</f>
        <v>ممتاز</v>
      </c>
      <c r="Z27" s="29" t="s">
        <v>108</v>
      </c>
      <c r="AA27" s="28">
        <f>Sheet3!K28</f>
        <v>542</v>
      </c>
      <c r="AB27" s="29" t="s">
        <v>108</v>
      </c>
      <c r="AC27" s="29" t="s">
        <v>108</v>
      </c>
      <c r="AD27" s="29" t="s">
        <v>108</v>
      </c>
      <c r="AE27" s="31"/>
      <c r="AF27" s="31"/>
      <c r="AG27" s="31"/>
      <c r="AH27" s="44"/>
    </row>
    <row r="28" spans="2:48" ht="75" customHeight="1">
      <c r="B28" s="5">
        <v>39</v>
      </c>
      <c r="C28" s="48">
        <v>1125</v>
      </c>
      <c r="D28" s="49" t="s">
        <v>89</v>
      </c>
      <c r="E28" s="32"/>
      <c r="F28" s="28">
        <f>Sheet1!I28</f>
        <v>77</v>
      </c>
      <c r="G28" s="29" t="str">
        <f>Sheet1!J28</f>
        <v>جيد جـدا</v>
      </c>
      <c r="H28" s="28">
        <f>Sheet1!N28</f>
        <v>84</v>
      </c>
      <c r="I28" s="29" t="s">
        <v>92</v>
      </c>
      <c r="J28" s="28">
        <f>Sheet1!T28</f>
        <v>176</v>
      </c>
      <c r="K28" s="29" t="str">
        <f>Sheet1!U28</f>
        <v>ممتاز</v>
      </c>
      <c r="L28" s="28">
        <f>Sheet1!Y28</f>
        <v>64</v>
      </c>
      <c r="M28" s="29" t="str">
        <f>Sheet1!Z28</f>
        <v>مقبول</v>
      </c>
      <c r="N28" s="28">
        <f>Sheet1!AD28</f>
        <v>85</v>
      </c>
      <c r="O28" s="29" t="str">
        <f>Sheet1!AE28</f>
        <v>ممتاز</v>
      </c>
      <c r="P28" s="28">
        <f>Sheet1!AI28</f>
        <v>55</v>
      </c>
      <c r="Q28" s="29" t="str">
        <f>Sheet1!AJ28</f>
        <v>مقبول</v>
      </c>
      <c r="R28" s="28">
        <f>Sheet1!AN28</f>
        <v>78</v>
      </c>
      <c r="S28" s="29" t="str">
        <f>Sheet1!AO28</f>
        <v>جيد جـدا</v>
      </c>
      <c r="T28" s="28">
        <f>Sheet1!AS28</f>
        <v>46</v>
      </c>
      <c r="U28" s="29" t="str">
        <f>Sheet1!AT28</f>
        <v>ممتاز</v>
      </c>
      <c r="V28" s="28">
        <f>Sheet1!AX28</f>
        <v>47</v>
      </c>
      <c r="W28" s="29" t="str">
        <f>Sheet1!AY28</f>
        <v>ممتاز</v>
      </c>
      <c r="X28" s="28">
        <f>Sheet1!BB28</f>
        <v>91</v>
      </c>
      <c r="Y28" s="29" t="str">
        <f>Sheet1!BC28</f>
        <v>ممتاز</v>
      </c>
      <c r="Z28" s="28">
        <f t="shared" si="0"/>
        <v>803</v>
      </c>
      <c r="AA28" s="28">
        <f>Sheet3!K29</f>
        <v>542</v>
      </c>
      <c r="AB28" s="28">
        <f t="shared" si="1"/>
        <v>1345</v>
      </c>
      <c r="AC28" s="30">
        <v>79.117000000000004</v>
      </c>
      <c r="AD28" s="29" t="s">
        <v>95</v>
      </c>
      <c r="AE28" s="31"/>
      <c r="AF28" s="31"/>
      <c r="AG28" s="31"/>
      <c r="AH28" s="44" t="s">
        <v>129</v>
      </c>
    </row>
    <row r="29" spans="2:48" ht="75" customHeight="1" thickBot="1">
      <c r="B29" s="6">
        <v>40</v>
      </c>
      <c r="C29" s="50">
        <v>1126</v>
      </c>
      <c r="D29" s="51"/>
      <c r="E29" s="33"/>
      <c r="F29" s="34"/>
      <c r="G29" s="35"/>
      <c r="H29" s="34"/>
      <c r="I29" s="35"/>
      <c r="J29" s="34"/>
      <c r="K29" s="35"/>
      <c r="L29" s="34"/>
      <c r="M29" s="35"/>
      <c r="N29" s="34"/>
      <c r="O29" s="35"/>
      <c r="P29" s="34"/>
      <c r="Q29" s="35"/>
      <c r="R29" s="34"/>
      <c r="S29" s="35"/>
      <c r="T29" s="34"/>
      <c r="U29" s="35"/>
      <c r="V29" s="34"/>
      <c r="W29" s="35"/>
      <c r="X29" s="34"/>
      <c r="Y29" s="35"/>
      <c r="Z29" s="34"/>
      <c r="AA29" s="34"/>
      <c r="AB29" s="34"/>
      <c r="AC29" s="36"/>
      <c r="AD29" s="35"/>
      <c r="AE29" s="37"/>
      <c r="AF29" s="37"/>
      <c r="AG29" s="37"/>
      <c r="AH29" s="45"/>
    </row>
    <row r="30" spans="2:48" ht="60" customHeight="1" thickTop="1">
      <c r="C30" s="83" t="s">
        <v>133</v>
      </c>
      <c r="D30" s="83"/>
      <c r="E30" s="15" t="s">
        <v>24</v>
      </c>
      <c r="F30" s="15"/>
      <c r="G30" s="15"/>
      <c r="H30" s="15" t="s">
        <v>135</v>
      </c>
      <c r="I30" s="15"/>
      <c r="J30" s="15"/>
      <c r="K30" s="15"/>
      <c r="L30" s="15" t="s">
        <v>109</v>
      </c>
      <c r="M30" s="15"/>
      <c r="O30" s="15"/>
      <c r="P30" s="15"/>
      <c r="Q30" s="15"/>
      <c r="R30" s="84" t="s">
        <v>110</v>
      </c>
      <c r="S30" s="84"/>
      <c r="T30" s="84"/>
      <c r="U30" s="84"/>
      <c r="V30" s="84"/>
      <c r="W30" s="84"/>
      <c r="X30" s="84"/>
      <c r="Y30" s="84"/>
      <c r="Z30" s="84"/>
      <c r="AA30" s="12"/>
      <c r="AB30" s="12"/>
      <c r="AC30" s="12"/>
      <c r="AD30" s="12"/>
      <c r="AE30" s="12"/>
      <c r="AF30" s="12" t="s">
        <v>14</v>
      </c>
      <c r="AH30" s="40"/>
      <c r="AI30" s="2"/>
      <c r="AJ30" s="2"/>
      <c r="AK30" s="2"/>
      <c r="AL30" s="2"/>
      <c r="AM30" s="2"/>
      <c r="AN30" s="2"/>
      <c r="AO30" s="2"/>
      <c r="AP30" s="2"/>
      <c r="AQ30" s="2"/>
      <c r="AR30" s="9"/>
      <c r="AS30" s="9"/>
      <c r="AT30" s="9"/>
      <c r="AU30" s="9"/>
      <c r="AV30" s="9"/>
    </row>
    <row r="31" spans="2:48" ht="60" customHeight="1">
      <c r="C31" s="82" t="s">
        <v>134</v>
      </c>
      <c r="D31" s="82"/>
      <c r="E31" s="15" t="s">
        <v>28</v>
      </c>
      <c r="F31" s="15"/>
      <c r="G31" s="15"/>
      <c r="H31" s="15" t="s">
        <v>136</v>
      </c>
      <c r="I31" s="15"/>
      <c r="J31" s="15"/>
      <c r="K31" s="15"/>
      <c r="L31" s="85" t="s">
        <v>111</v>
      </c>
      <c r="M31" s="85"/>
      <c r="N31" s="85"/>
      <c r="O31" s="85"/>
      <c r="P31" s="85"/>
      <c r="Q31" s="85"/>
      <c r="R31" s="15"/>
      <c r="S31" s="85" t="s">
        <v>112</v>
      </c>
      <c r="T31" s="85"/>
      <c r="U31" s="85"/>
      <c r="V31" s="85"/>
      <c r="W31" s="85"/>
      <c r="X31" s="85"/>
      <c r="Y31" s="85"/>
      <c r="Z31" s="14"/>
      <c r="AA31" s="14"/>
      <c r="AB31" s="14"/>
      <c r="AC31" s="14"/>
      <c r="AD31" s="14"/>
      <c r="AE31" s="12" t="s">
        <v>113</v>
      </c>
      <c r="AF31" s="14"/>
      <c r="AG31" s="14"/>
      <c r="AH31" s="13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2:48" ht="60" customHeight="1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54" t="s">
        <v>114</v>
      </c>
      <c r="Z32" s="54"/>
      <c r="AA32" s="54"/>
      <c r="AB32" s="54"/>
      <c r="AC32" s="54"/>
      <c r="AD32" s="54"/>
      <c r="AE32" s="54"/>
      <c r="AF32" s="54"/>
      <c r="AG32" s="54"/>
      <c r="AH32" s="54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</row>
  </sheetData>
  <mergeCells count="43">
    <mergeCell ref="C31:D31"/>
    <mergeCell ref="V7:W7"/>
    <mergeCell ref="T7:U7"/>
    <mergeCell ref="C30:D30"/>
    <mergeCell ref="G8:G9"/>
    <mergeCell ref="I8:I9"/>
    <mergeCell ref="L7:M7"/>
    <mergeCell ref="N7:O7"/>
    <mergeCell ref="U8:U9"/>
    <mergeCell ref="S8:S9"/>
    <mergeCell ref="R30:Z30"/>
    <mergeCell ref="L31:Q31"/>
    <mergeCell ref="S31:Y31"/>
    <mergeCell ref="B2:D2"/>
    <mergeCell ref="B4:D4"/>
    <mergeCell ref="B5:CD5"/>
    <mergeCell ref="L6:BQ6"/>
    <mergeCell ref="B7:B9"/>
    <mergeCell ref="M8:M9"/>
    <mergeCell ref="C7:C9"/>
    <mergeCell ref="P7:Q7"/>
    <mergeCell ref="R7:S7"/>
    <mergeCell ref="D7:D9"/>
    <mergeCell ref="F7:G7"/>
    <mergeCell ref="H7:I7"/>
    <mergeCell ref="J7:K7"/>
    <mergeCell ref="K8:K9"/>
    <mergeCell ref="O8:O9"/>
    <mergeCell ref="Q8:Q9"/>
    <mergeCell ref="Y32:AH32"/>
    <mergeCell ref="AH7:AH9"/>
    <mergeCell ref="W8:W9"/>
    <mergeCell ref="Y8:Y9"/>
    <mergeCell ref="Z7:Z9"/>
    <mergeCell ref="X7:Y7"/>
    <mergeCell ref="AA7:AA9"/>
    <mergeCell ref="AB7:AB9"/>
    <mergeCell ref="AC7:AC9"/>
    <mergeCell ref="AD7:AD9"/>
    <mergeCell ref="AE7:AF7"/>
    <mergeCell ref="AE8:AE9"/>
    <mergeCell ref="AF8:AF9"/>
    <mergeCell ref="AG7:AG9"/>
  </mergeCells>
  <phoneticPr fontId="7" type="noConversion"/>
  <printOptions horizontalCentered="1" verticalCentered="1"/>
  <pageMargins left="0" right="0.59055118110236227" top="0" bottom="0" header="0" footer="0"/>
  <pageSetup paperSize="9" scale="25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33"/>
  <sheetViews>
    <sheetView rightToLeft="1" zoomScale="30" zoomScaleNormal="30" workbookViewId="0">
      <selection activeCell="A2" sqref="A2:BW33"/>
    </sheetView>
  </sheetViews>
  <sheetFormatPr defaultRowHeight="14.25"/>
  <cols>
    <col min="2" max="2" width="12.625" customWidth="1"/>
    <col min="3" max="3" width="55.75" customWidth="1"/>
    <col min="4" max="4" width="15.75" customWidth="1"/>
    <col min="5" max="5" width="17.75" customWidth="1"/>
    <col min="6" max="22" width="15.75" customWidth="1"/>
    <col min="23" max="23" width="19.125" customWidth="1"/>
    <col min="24" max="24" width="22.25" customWidth="1"/>
    <col min="25" max="25" width="17.125" customWidth="1"/>
    <col min="26" max="26" width="14" customWidth="1"/>
    <col min="27" max="27" width="12.875" customWidth="1"/>
    <col min="28" max="28" width="13.75" customWidth="1"/>
    <col min="29" max="29" width="12.875" customWidth="1"/>
    <col min="30" max="30" width="64.875" customWidth="1"/>
    <col min="31" max="31" width="53.375" customWidth="1"/>
  </cols>
  <sheetData>
    <row r="1" spans="1:75" ht="39.950000000000003" customHeight="1"/>
    <row r="2" spans="1:75" ht="51" customHeight="1">
      <c r="A2" s="175"/>
      <c r="B2" s="175"/>
      <c r="C2" s="175"/>
      <c r="D2" s="176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</row>
    <row r="3" spans="1:75" ht="43.5" customHeight="1">
      <c r="A3" s="177" t="s">
        <v>115</v>
      </c>
      <c r="B3" s="177"/>
      <c r="C3" s="178"/>
      <c r="D3" s="179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</row>
    <row r="4" spans="1:75" ht="39.950000000000003" customHeight="1">
      <c r="A4" s="180" t="s">
        <v>138</v>
      </c>
      <c r="B4" s="180"/>
      <c r="C4" s="181"/>
      <c r="D4" s="179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</row>
    <row r="5" spans="1:75" ht="39.950000000000003" customHeight="1">
      <c r="A5" s="182" t="s">
        <v>116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</row>
    <row r="6" spans="1:75" ht="39.950000000000003" customHeight="1">
      <c r="A6" s="183"/>
      <c r="B6" s="183"/>
      <c r="C6" s="183"/>
      <c r="D6" s="183"/>
      <c r="E6" s="183"/>
      <c r="F6" s="183"/>
      <c r="G6" s="183"/>
      <c r="H6" s="183"/>
      <c r="I6" s="183"/>
      <c r="J6" s="184" t="s">
        <v>117</v>
      </c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</row>
    <row r="7" spans="1:75" ht="39.950000000000003" customHeight="1" thickBot="1">
      <c r="A7" s="91"/>
      <c r="B7" s="91"/>
      <c r="C7" s="91" t="s">
        <v>61</v>
      </c>
      <c r="D7" s="91"/>
      <c r="E7" s="91"/>
      <c r="F7" s="91"/>
      <c r="G7" s="91"/>
      <c r="H7" s="91"/>
      <c r="I7" s="91"/>
      <c r="J7" s="91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185"/>
      <c r="BW7" s="185"/>
    </row>
    <row r="8" spans="1:75" ht="99.95" customHeight="1" thickTop="1" thickBot="1">
      <c r="A8" s="186" t="s">
        <v>0</v>
      </c>
      <c r="B8" s="187" t="s">
        <v>1</v>
      </c>
      <c r="C8" s="188" t="s">
        <v>2</v>
      </c>
      <c r="D8" s="189" t="s">
        <v>51</v>
      </c>
      <c r="E8" s="189" t="s">
        <v>39</v>
      </c>
      <c r="F8" s="189" t="s">
        <v>52</v>
      </c>
      <c r="G8" s="189" t="s">
        <v>53</v>
      </c>
      <c r="H8" s="189" t="s">
        <v>54</v>
      </c>
      <c r="I8" s="189" t="s">
        <v>49</v>
      </c>
      <c r="J8" s="189" t="s">
        <v>55</v>
      </c>
      <c r="K8" s="189" t="s">
        <v>29</v>
      </c>
      <c r="L8" s="189" t="s">
        <v>37</v>
      </c>
      <c r="M8" s="189" t="s">
        <v>38</v>
      </c>
      <c r="N8" s="189" t="s">
        <v>39</v>
      </c>
      <c r="O8" s="189" t="s">
        <v>40</v>
      </c>
      <c r="P8" s="189" t="s">
        <v>41</v>
      </c>
      <c r="Q8" s="189" t="s">
        <v>97</v>
      </c>
      <c r="R8" s="189" t="s">
        <v>42</v>
      </c>
      <c r="S8" s="189" t="s">
        <v>49</v>
      </c>
      <c r="T8" s="189" t="s">
        <v>44</v>
      </c>
      <c r="U8" s="189" t="s">
        <v>50</v>
      </c>
      <c r="V8" s="189" t="s">
        <v>30</v>
      </c>
      <c r="W8" s="189" t="s">
        <v>31</v>
      </c>
      <c r="X8" s="189" t="s">
        <v>32</v>
      </c>
      <c r="Y8" s="189" t="s">
        <v>33</v>
      </c>
      <c r="Z8" s="189" t="s">
        <v>63</v>
      </c>
      <c r="AA8" s="189" t="s">
        <v>65</v>
      </c>
      <c r="AB8" s="189"/>
      <c r="AC8" s="189" t="s">
        <v>64</v>
      </c>
      <c r="AD8" s="190" t="s">
        <v>4</v>
      </c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</row>
    <row r="9" spans="1:75" ht="86.25" customHeight="1" thickBot="1">
      <c r="A9" s="191"/>
      <c r="B9" s="192"/>
      <c r="C9" s="193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 t="s">
        <v>63</v>
      </c>
      <c r="AA9" s="194"/>
      <c r="AB9" s="194"/>
      <c r="AC9" s="194" t="s">
        <v>64</v>
      </c>
      <c r="AD9" s="195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</row>
    <row r="10" spans="1:75" ht="41.25" thickBot="1">
      <c r="A10" s="196"/>
      <c r="B10" s="197"/>
      <c r="C10" s="198"/>
      <c r="D10" s="199" t="s">
        <v>10</v>
      </c>
      <c r="E10" s="199" t="s">
        <v>10</v>
      </c>
      <c r="F10" s="199" t="s">
        <v>10</v>
      </c>
      <c r="G10" s="199" t="s">
        <v>10</v>
      </c>
      <c r="H10" s="199" t="s">
        <v>10</v>
      </c>
      <c r="I10" s="199" t="s">
        <v>10</v>
      </c>
      <c r="J10" s="199" t="s">
        <v>10</v>
      </c>
      <c r="K10" s="200">
        <v>700</v>
      </c>
      <c r="L10" s="199" t="s">
        <v>10</v>
      </c>
      <c r="M10" s="199" t="s">
        <v>10</v>
      </c>
      <c r="N10" s="199" t="s">
        <v>10</v>
      </c>
      <c r="O10" s="199" t="s">
        <v>10</v>
      </c>
      <c r="P10" s="199" t="s">
        <v>10</v>
      </c>
      <c r="Q10" s="199" t="s">
        <v>10</v>
      </c>
      <c r="R10" s="199" t="s">
        <v>10</v>
      </c>
      <c r="S10" s="199" t="s">
        <v>10</v>
      </c>
      <c r="T10" s="199" t="s">
        <v>10</v>
      </c>
      <c r="U10" s="199" t="s">
        <v>10</v>
      </c>
      <c r="V10" s="200">
        <v>1000</v>
      </c>
      <c r="W10" s="200">
        <v>1700</v>
      </c>
      <c r="X10" s="201" t="s">
        <v>36</v>
      </c>
      <c r="Y10" s="202"/>
      <c r="Z10" s="202"/>
      <c r="AA10" s="201" t="s">
        <v>124</v>
      </c>
      <c r="AB10" s="201" t="s">
        <v>123</v>
      </c>
      <c r="AC10" s="202"/>
      <c r="AD10" s="203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</row>
    <row r="11" spans="1:75" ht="75" customHeight="1" thickTop="1">
      <c r="A11" s="117">
        <v>21</v>
      </c>
      <c r="B11" s="204">
        <v>1107</v>
      </c>
      <c r="C11" s="205" t="s">
        <v>71</v>
      </c>
      <c r="D11" s="206" t="str">
        <f>[1]Sheet3!D10</f>
        <v>(جيد)</v>
      </c>
      <c r="E11" s="207" t="s">
        <v>95</v>
      </c>
      <c r="F11" s="207" t="str">
        <f>[1]Sheet3!F10</f>
        <v>(جيد)</v>
      </c>
      <c r="G11" s="208" t="str">
        <f>[1]Sheet3!G10</f>
        <v>(جيد)</v>
      </c>
      <c r="H11" s="208" t="s">
        <v>62</v>
      </c>
      <c r="I11" s="208" t="s">
        <v>62</v>
      </c>
      <c r="J11" s="209" t="s">
        <v>62</v>
      </c>
      <c r="K11" s="210">
        <v>483</v>
      </c>
      <c r="L11" s="206">
        <f>Sheet2!G10</f>
        <v>0</v>
      </c>
      <c r="M11" s="208">
        <f>Sheet2!I10</f>
        <v>0</v>
      </c>
      <c r="N11" s="208">
        <f>Sheet2!K10</f>
        <v>0</v>
      </c>
      <c r="O11" s="208">
        <f>Sheet2!M10</f>
        <v>0</v>
      </c>
      <c r="P11" s="208">
        <f>Sheet2!O10</f>
        <v>0</v>
      </c>
      <c r="Q11" s="208">
        <f>Sheet2!Q10</f>
        <v>0</v>
      </c>
      <c r="R11" s="208">
        <f>Sheet2!S10</f>
        <v>0</v>
      </c>
      <c r="S11" s="208">
        <f>Sheet2!U10</f>
        <v>0</v>
      </c>
      <c r="T11" s="208">
        <f>Sheet2!W10</f>
        <v>0</v>
      </c>
      <c r="U11" s="211">
        <f>Sheet2!Y10</f>
        <v>0</v>
      </c>
      <c r="V11" s="212">
        <v>694</v>
      </c>
      <c r="W11" s="212">
        <v>1177</v>
      </c>
      <c r="X11" s="213">
        <f>W11*100/1700</f>
        <v>69.235294117647058</v>
      </c>
      <c r="Y11" s="214" t="s">
        <v>66</v>
      </c>
      <c r="Z11" s="215"/>
      <c r="AA11" s="215"/>
      <c r="AB11" s="215"/>
      <c r="AC11" s="215"/>
      <c r="AD11" s="126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</row>
    <row r="12" spans="1:75" ht="75" customHeight="1">
      <c r="A12" s="127">
        <v>22</v>
      </c>
      <c r="B12" s="216">
        <v>1108</v>
      </c>
      <c r="C12" s="217" t="s">
        <v>72</v>
      </c>
      <c r="D12" s="218" t="s">
        <v>93</v>
      </c>
      <c r="E12" s="219" t="s">
        <v>95</v>
      </c>
      <c r="F12" s="219" t="s">
        <v>93</v>
      </c>
      <c r="G12" s="220" t="str">
        <f>[1]Sheet3!G11</f>
        <v>جيد جـدا</v>
      </c>
      <c r="H12" s="220" t="s">
        <v>92</v>
      </c>
      <c r="I12" s="220" t="s">
        <v>92</v>
      </c>
      <c r="J12" s="221" t="str">
        <f>[1]Sheet3!J11</f>
        <v>جيد جـدا</v>
      </c>
      <c r="K12" s="222">
        <v>571</v>
      </c>
      <c r="L12" s="218" t="str">
        <f>Sheet2!G11</f>
        <v>جيد جـدا</v>
      </c>
      <c r="M12" s="220" t="str">
        <f>Sheet2!I11</f>
        <v>ممتاز</v>
      </c>
      <c r="N12" s="220" t="str">
        <f>Sheet2!K11</f>
        <v>جيد جـدا</v>
      </c>
      <c r="O12" s="220" t="str">
        <f>Sheet2!M11</f>
        <v>(جيد)</v>
      </c>
      <c r="P12" s="220" t="str">
        <f>Sheet2!O11</f>
        <v>جيد جـدا</v>
      </c>
      <c r="Q12" s="220" t="str">
        <f>Sheet2!Q11</f>
        <v>مقبول</v>
      </c>
      <c r="R12" s="220" t="str">
        <f>Sheet2!S11</f>
        <v>ممتاز</v>
      </c>
      <c r="S12" s="220" t="str">
        <f>Sheet2!U11</f>
        <v>جيد جـدا</v>
      </c>
      <c r="T12" s="220" t="str">
        <f>Sheet2!W11</f>
        <v>ممتاز</v>
      </c>
      <c r="U12" s="221" t="str">
        <f>Sheet2!Y11</f>
        <v>جيد جـدا</v>
      </c>
      <c r="V12" s="223">
        <v>815</v>
      </c>
      <c r="W12" s="223">
        <f t="shared" ref="W12:W30" si="0">K12+V12</f>
        <v>1386</v>
      </c>
      <c r="X12" s="224">
        <f t="shared" ref="X12:X14" si="1">W12*100/1700</f>
        <v>81.529411764705884</v>
      </c>
      <c r="Y12" s="225" t="s">
        <v>95</v>
      </c>
      <c r="Z12" s="226"/>
      <c r="AA12" s="226"/>
      <c r="AB12" s="226"/>
      <c r="AC12" s="226"/>
      <c r="AD12" s="136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</row>
    <row r="13" spans="1:75" ht="75" customHeight="1">
      <c r="A13" s="127">
        <v>23</v>
      </c>
      <c r="B13" s="216">
        <v>1109</v>
      </c>
      <c r="C13" s="217" t="s">
        <v>73</v>
      </c>
      <c r="D13" s="218" t="s">
        <v>62</v>
      </c>
      <c r="E13" s="219" t="s">
        <v>62</v>
      </c>
      <c r="F13" s="219" t="s">
        <v>92</v>
      </c>
      <c r="G13" s="220" t="s">
        <v>66</v>
      </c>
      <c r="H13" s="220" t="s">
        <v>62</v>
      </c>
      <c r="I13" s="220" t="s">
        <v>62</v>
      </c>
      <c r="J13" s="221" t="s">
        <v>62</v>
      </c>
      <c r="K13" s="222">
        <v>415</v>
      </c>
      <c r="L13" s="218" t="str">
        <f>Sheet2!G12</f>
        <v>مقبول</v>
      </c>
      <c r="M13" s="220" t="str">
        <f>Sheet2!I12</f>
        <v>جيد جـدا</v>
      </c>
      <c r="N13" s="220" t="str">
        <f>Sheet2!K12</f>
        <v>مقبول</v>
      </c>
      <c r="O13" s="220" t="str">
        <f>Sheet2!M12</f>
        <v>مقبول</v>
      </c>
      <c r="P13" s="220" t="str">
        <f>Sheet2!O12</f>
        <v>(جيد)</v>
      </c>
      <c r="Q13" s="220" t="str">
        <f>Sheet2!Q12</f>
        <v>مقبول</v>
      </c>
      <c r="R13" s="220" t="str">
        <f>Sheet2!S12</f>
        <v>(جيد)</v>
      </c>
      <c r="S13" s="220" t="str">
        <f>Sheet2!U12</f>
        <v>(جيد)</v>
      </c>
      <c r="T13" s="220" t="str">
        <f>Sheet2!W12</f>
        <v>مقبول</v>
      </c>
      <c r="U13" s="221" t="str">
        <f>Sheet2!Y12</f>
        <v>مقبول</v>
      </c>
      <c r="V13" s="223">
        <v>611</v>
      </c>
      <c r="W13" s="223">
        <f t="shared" si="0"/>
        <v>1026</v>
      </c>
      <c r="X13" s="224">
        <f t="shared" si="1"/>
        <v>60.352941176470587</v>
      </c>
      <c r="Y13" s="225" t="s">
        <v>62</v>
      </c>
      <c r="Z13" s="226"/>
      <c r="AA13" s="226"/>
      <c r="AB13" s="226"/>
      <c r="AC13" s="226"/>
      <c r="AD13" s="137" t="s">
        <v>125</v>
      </c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</row>
    <row r="14" spans="1:75" ht="75" customHeight="1">
      <c r="A14" s="127">
        <v>24</v>
      </c>
      <c r="B14" s="216">
        <v>1110</v>
      </c>
      <c r="C14" s="217" t="s">
        <v>74</v>
      </c>
      <c r="D14" s="218" t="s">
        <v>94</v>
      </c>
      <c r="E14" s="219" t="s">
        <v>94</v>
      </c>
      <c r="F14" s="219" t="s">
        <v>93</v>
      </c>
      <c r="G14" s="220" t="s">
        <v>66</v>
      </c>
      <c r="H14" s="220" t="s">
        <v>92</v>
      </c>
      <c r="I14" s="220" t="s">
        <v>66</v>
      </c>
      <c r="J14" s="221" t="str">
        <f>[1]Sheet3!J13</f>
        <v>(جيد)</v>
      </c>
      <c r="K14" s="222">
        <v>547</v>
      </c>
      <c r="L14" s="218" t="str">
        <f>Sheet2!G13</f>
        <v>ممتاز</v>
      </c>
      <c r="M14" s="220" t="str">
        <f>Sheet2!I13</f>
        <v>ممتاز</v>
      </c>
      <c r="N14" s="220" t="str">
        <f>Sheet2!K13</f>
        <v>جيد جـدا</v>
      </c>
      <c r="O14" s="220" t="str">
        <f>Sheet2!M13</f>
        <v>مقبول</v>
      </c>
      <c r="P14" s="220" t="str">
        <f>Sheet2!O13</f>
        <v>ممتاز</v>
      </c>
      <c r="Q14" s="220" t="str">
        <f>Sheet2!Q13</f>
        <v>(جيد)</v>
      </c>
      <c r="R14" s="220" t="str">
        <f>Sheet2!S13</f>
        <v>ممتاز</v>
      </c>
      <c r="S14" s="220" t="str">
        <f>Sheet2!U13</f>
        <v>جيد جـدا</v>
      </c>
      <c r="T14" s="220" t="str">
        <f>Sheet2!W13</f>
        <v>جيد جـدا</v>
      </c>
      <c r="U14" s="221" t="str">
        <f>Sheet2!Y13</f>
        <v>(جيد)</v>
      </c>
      <c r="V14" s="223">
        <v>808</v>
      </c>
      <c r="W14" s="223">
        <f t="shared" si="0"/>
        <v>1355</v>
      </c>
      <c r="X14" s="224">
        <f t="shared" si="1"/>
        <v>79.705882352941174</v>
      </c>
      <c r="Y14" s="225" t="s">
        <v>95</v>
      </c>
      <c r="Z14" s="226"/>
      <c r="AA14" s="226"/>
      <c r="AB14" s="226"/>
      <c r="AC14" s="226"/>
      <c r="AD14" s="137" t="s">
        <v>126</v>
      </c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</row>
    <row r="15" spans="1:75" ht="75" customHeight="1">
      <c r="A15" s="127">
        <v>25</v>
      </c>
      <c r="B15" s="216">
        <v>1111</v>
      </c>
      <c r="C15" s="217" t="s">
        <v>75</v>
      </c>
      <c r="D15" s="218" t="s">
        <v>62</v>
      </c>
      <c r="E15" s="219" t="s">
        <v>94</v>
      </c>
      <c r="F15" s="219" t="s">
        <v>92</v>
      </c>
      <c r="G15" s="220" t="str">
        <f>[1]Sheet3!G14</f>
        <v>جيد جـدا</v>
      </c>
      <c r="H15" s="220" t="str">
        <f>[1]Sheet3!H14</f>
        <v>(جيد)</v>
      </c>
      <c r="I15" s="220" t="str">
        <f>[1]Sheet3!I14</f>
        <v>جيد جـدا</v>
      </c>
      <c r="J15" s="221" t="str">
        <f>[1]Sheet3!J14</f>
        <v>جيد جـدا</v>
      </c>
      <c r="K15" s="222">
        <v>514</v>
      </c>
      <c r="L15" s="218">
        <f>Sheet2!G14</f>
        <v>0</v>
      </c>
      <c r="M15" s="220">
        <f>Sheet2!I14</f>
        <v>0</v>
      </c>
      <c r="N15" s="220">
        <f>Sheet2!K14</f>
        <v>0</v>
      </c>
      <c r="O15" s="220">
        <f>Sheet2!M14</f>
        <v>0</v>
      </c>
      <c r="P15" s="220">
        <f>Sheet2!O14</f>
        <v>0</v>
      </c>
      <c r="Q15" s="220">
        <f>Sheet2!Q14</f>
        <v>0</v>
      </c>
      <c r="R15" s="220">
        <f>Sheet2!S14</f>
        <v>0</v>
      </c>
      <c r="S15" s="220">
        <f>Sheet2!U14</f>
        <v>0</v>
      </c>
      <c r="T15" s="220">
        <f>Sheet2!W14</f>
        <v>0</v>
      </c>
      <c r="U15" s="221">
        <f>Sheet2!Y14</f>
        <v>0</v>
      </c>
      <c r="V15" s="223">
        <v>693</v>
      </c>
      <c r="W15" s="223">
        <f t="shared" si="0"/>
        <v>1207</v>
      </c>
      <c r="X15" s="224">
        <f t="shared" ref="X15:X30" si="2">W15*100/1700</f>
        <v>71</v>
      </c>
      <c r="Y15" s="214" t="s">
        <v>66</v>
      </c>
      <c r="Z15" s="226"/>
      <c r="AA15" s="226"/>
      <c r="AB15" s="226"/>
      <c r="AC15" s="226"/>
      <c r="AD15" s="136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</row>
    <row r="16" spans="1:75" ht="75" customHeight="1">
      <c r="A16" s="127">
        <v>26</v>
      </c>
      <c r="B16" s="216">
        <v>1112</v>
      </c>
      <c r="C16" s="217" t="s">
        <v>76</v>
      </c>
      <c r="D16" s="218" t="s">
        <v>66</v>
      </c>
      <c r="E16" s="219" t="s">
        <v>93</v>
      </c>
      <c r="F16" s="219" t="s">
        <v>92</v>
      </c>
      <c r="G16" s="220" t="str">
        <f>[1]Sheet3!G15</f>
        <v>جيد جـدا</v>
      </c>
      <c r="H16" s="220" t="s">
        <v>66</v>
      </c>
      <c r="I16" s="220" t="str">
        <f>[1]Sheet3!I15</f>
        <v>(جيد)</v>
      </c>
      <c r="J16" s="221" t="str">
        <f>[1]Sheet3!J15</f>
        <v>(جيد)</v>
      </c>
      <c r="K16" s="222">
        <v>567</v>
      </c>
      <c r="L16" s="218" t="str">
        <f>Sheet2!G15</f>
        <v>ممتاز</v>
      </c>
      <c r="M16" s="220" t="str">
        <f>Sheet2!I15</f>
        <v>ممتاز</v>
      </c>
      <c r="N16" s="220" t="str">
        <f>Sheet2!K15</f>
        <v>ممتاز</v>
      </c>
      <c r="O16" s="220" t="str">
        <f>Sheet2!M15</f>
        <v>جيد جـدا</v>
      </c>
      <c r="P16" s="220" t="str">
        <f>Sheet2!O15</f>
        <v>ممتاز</v>
      </c>
      <c r="Q16" s="220" t="str">
        <f>Sheet2!Q15</f>
        <v>(جيد)</v>
      </c>
      <c r="R16" s="220" t="str">
        <f>Sheet2!S15</f>
        <v>جيد جـدا</v>
      </c>
      <c r="S16" s="220" t="str">
        <f>Sheet2!U15</f>
        <v>ممتاز</v>
      </c>
      <c r="T16" s="220" t="str">
        <f>Sheet2!W15</f>
        <v>ممتاز</v>
      </c>
      <c r="U16" s="221" t="str">
        <f>Sheet2!Y15</f>
        <v>ممتاز</v>
      </c>
      <c r="V16" s="223">
        <v>872</v>
      </c>
      <c r="W16" s="223">
        <f t="shared" si="0"/>
        <v>1439</v>
      </c>
      <c r="X16" s="224">
        <f t="shared" si="2"/>
        <v>84.647058823529406</v>
      </c>
      <c r="Y16" s="225" t="s">
        <v>95</v>
      </c>
      <c r="Z16" s="226"/>
      <c r="AA16" s="226"/>
      <c r="AB16" s="226"/>
      <c r="AC16" s="226"/>
      <c r="AD16" s="136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</row>
    <row r="17" spans="1:75" ht="75" customHeight="1">
      <c r="A17" s="127">
        <v>27</v>
      </c>
      <c r="B17" s="216">
        <v>1113</v>
      </c>
      <c r="C17" s="217" t="s">
        <v>77</v>
      </c>
      <c r="D17" s="218" t="s">
        <v>62</v>
      </c>
      <c r="E17" s="219" t="str">
        <f>[1]Sheet3!E16</f>
        <v>ممتاز</v>
      </c>
      <c r="F17" s="219" t="str">
        <f>[1]Sheet3!F16</f>
        <v>ممتاز</v>
      </c>
      <c r="G17" s="220" t="s">
        <v>92</v>
      </c>
      <c r="H17" s="220" t="s">
        <v>92</v>
      </c>
      <c r="I17" s="220" t="str">
        <f>[1]Sheet3!I16</f>
        <v>ممتاز</v>
      </c>
      <c r="J17" s="221" t="str">
        <f>[1]Sheet3!J16</f>
        <v>ممتاز</v>
      </c>
      <c r="K17" s="222">
        <v>590</v>
      </c>
      <c r="L17" s="218" t="str">
        <f>Sheet2!G16</f>
        <v>ممتاز</v>
      </c>
      <c r="M17" s="220" t="str">
        <f>Sheet2!I16</f>
        <v>ممتاز</v>
      </c>
      <c r="N17" s="220" t="str">
        <f>Sheet2!K16</f>
        <v>ممتاز</v>
      </c>
      <c r="O17" s="220" t="str">
        <f>Sheet2!M16</f>
        <v>مقبول</v>
      </c>
      <c r="P17" s="220" t="str">
        <f>Sheet2!O16</f>
        <v>جيد جـدا</v>
      </c>
      <c r="Q17" s="220" t="str">
        <f>Sheet2!Q16</f>
        <v>مقبول</v>
      </c>
      <c r="R17" s="220" t="str">
        <f>Sheet2!S16</f>
        <v>ممتاز</v>
      </c>
      <c r="S17" s="220" t="str">
        <f>Sheet2!U16</f>
        <v>ممتاز</v>
      </c>
      <c r="T17" s="220" t="str">
        <f>Sheet2!W16</f>
        <v>ممتاز</v>
      </c>
      <c r="U17" s="221" t="str">
        <f>Sheet2!Y16</f>
        <v>ممتاز</v>
      </c>
      <c r="V17" s="223">
        <v>813</v>
      </c>
      <c r="W17" s="223">
        <f t="shared" si="0"/>
        <v>1403</v>
      </c>
      <c r="X17" s="224">
        <f t="shared" si="2"/>
        <v>82.529411764705884</v>
      </c>
      <c r="Y17" s="225" t="s">
        <v>95</v>
      </c>
      <c r="Z17" s="226"/>
      <c r="AA17" s="226"/>
      <c r="AB17" s="226"/>
      <c r="AC17" s="226"/>
      <c r="AD17" s="136" t="s">
        <v>127</v>
      </c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</row>
    <row r="18" spans="1:75" ht="75" customHeight="1">
      <c r="A18" s="127">
        <v>28</v>
      </c>
      <c r="B18" s="216">
        <v>1114</v>
      </c>
      <c r="C18" s="217" t="s">
        <v>78</v>
      </c>
      <c r="D18" s="218" t="s">
        <v>93</v>
      </c>
      <c r="E18" s="219" t="s">
        <v>93</v>
      </c>
      <c r="F18" s="219" t="s">
        <v>93</v>
      </c>
      <c r="G18" s="220" t="s">
        <v>66</v>
      </c>
      <c r="H18" s="220" t="s">
        <v>92</v>
      </c>
      <c r="I18" s="220" t="s">
        <v>93</v>
      </c>
      <c r="J18" s="221" t="s">
        <v>93</v>
      </c>
      <c r="K18" s="222">
        <v>603</v>
      </c>
      <c r="L18" s="218" t="str">
        <f>Sheet2!G17</f>
        <v>ممتاز</v>
      </c>
      <c r="M18" s="220" t="str">
        <f>Sheet2!I17</f>
        <v>ممتاز</v>
      </c>
      <c r="N18" s="220" t="str">
        <f>Sheet2!K17</f>
        <v>ممتاز</v>
      </c>
      <c r="O18" s="220" t="str">
        <f>Sheet2!M17</f>
        <v>مقبول</v>
      </c>
      <c r="P18" s="220" t="str">
        <f>Sheet2!O17</f>
        <v>ممتاز</v>
      </c>
      <c r="Q18" s="220" t="str">
        <f>Sheet2!Q17</f>
        <v>مقبول</v>
      </c>
      <c r="R18" s="220" t="str">
        <f>Sheet2!S17</f>
        <v>ممتاز</v>
      </c>
      <c r="S18" s="220" t="str">
        <f>Sheet2!U17</f>
        <v>جيد جـدا</v>
      </c>
      <c r="T18" s="220" t="str">
        <f>Sheet2!W17</f>
        <v>ممتاز</v>
      </c>
      <c r="U18" s="221" t="str">
        <f>Sheet2!Y17</f>
        <v>جيد جـدا</v>
      </c>
      <c r="V18" s="223">
        <v>847</v>
      </c>
      <c r="W18" s="223">
        <f t="shared" si="0"/>
        <v>1450</v>
      </c>
      <c r="X18" s="224">
        <f t="shared" si="2"/>
        <v>85.294117647058826</v>
      </c>
      <c r="Y18" s="225" t="s">
        <v>93</v>
      </c>
      <c r="Z18" s="226"/>
      <c r="AA18" s="226"/>
      <c r="AB18" s="226"/>
      <c r="AC18" s="226"/>
      <c r="AD18" s="136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</row>
    <row r="19" spans="1:75" ht="75" customHeight="1">
      <c r="A19" s="127">
        <v>29</v>
      </c>
      <c r="B19" s="216">
        <v>1115</v>
      </c>
      <c r="C19" s="217" t="s">
        <v>79</v>
      </c>
      <c r="D19" s="218" t="s">
        <v>93</v>
      </c>
      <c r="E19" s="219" t="s">
        <v>94</v>
      </c>
      <c r="F19" s="219" t="s">
        <v>93</v>
      </c>
      <c r="G19" s="220" t="s">
        <v>93</v>
      </c>
      <c r="H19" s="220" t="s">
        <v>66</v>
      </c>
      <c r="I19" s="220" t="s">
        <v>66</v>
      </c>
      <c r="J19" s="221" t="s">
        <v>92</v>
      </c>
      <c r="K19" s="222">
        <v>568</v>
      </c>
      <c r="L19" s="218" t="str">
        <f>Sheet2!G18</f>
        <v>ممتاز</v>
      </c>
      <c r="M19" s="220" t="str">
        <f>Sheet2!I18</f>
        <v>ممتاز</v>
      </c>
      <c r="N19" s="220" t="str">
        <f>Sheet2!K18</f>
        <v>جيد جـدا</v>
      </c>
      <c r="O19" s="220" t="str">
        <f>Sheet2!M18</f>
        <v>مقبول</v>
      </c>
      <c r="P19" s="220" t="str">
        <f>Sheet2!O18</f>
        <v>ممتاز</v>
      </c>
      <c r="Q19" s="220" t="str">
        <f>Sheet2!Q18</f>
        <v>(جيد)</v>
      </c>
      <c r="R19" s="220" t="str">
        <f>Sheet2!S18</f>
        <v>ممتاز</v>
      </c>
      <c r="S19" s="220" t="str">
        <f>Sheet2!U18</f>
        <v>جيد جـدا</v>
      </c>
      <c r="T19" s="220" t="str">
        <f>Sheet2!W18</f>
        <v>جيد جـدا</v>
      </c>
      <c r="U19" s="221" t="str">
        <f>Sheet2!Y18</f>
        <v>جيد جـدا</v>
      </c>
      <c r="V19" s="223">
        <v>808</v>
      </c>
      <c r="W19" s="223">
        <f t="shared" si="0"/>
        <v>1376</v>
      </c>
      <c r="X19" s="224">
        <f t="shared" si="2"/>
        <v>80.941176470588232</v>
      </c>
      <c r="Y19" s="225" t="s">
        <v>95</v>
      </c>
      <c r="Z19" s="226"/>
      <c r="AA19" s="226"/>
      <c r="AB19" s="226"/>
      <c r="AC19" s="226"/>
      <c r="AD19" s="136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</row>
    <row r="20" spans="1:75" ht="75" customHeight="1">
      <c r="A20" s="127">
        <v>30</v>
      </c>
      <c r="B20" s="216">
        <v>1116</v>
      </c>
      <c r="C20" s="217" t="s">
        <v>80</v>
      </c>
      <c r="D20" s="218" t="s">
        <v>94</v>
      </c>
      <c r="E20" s="219" t="s">
        <v>93</v>
      </c>
      <c r="F20" s="219" t="s">
        <v>92</v>
      </c>
      <c r="G20" s="220" t="s">
        <v>92</v>
      </c>
      <c r="H20" s="220" t="s">
        <v>66</v>
      </c>
      <c r="I20" s="220" t="s">
        <v>93</v>
      </c>
      <c r="J20" s="221" t="s">
        <v>93</v>
      </c>
      <c r="K20" s="222">
        <v>581</v>
      </c>
      <c r="L20" s="218" t="str">
        <f>Sheet2!G19</f>
        <v>ممتاز</v>
      </c>
      <c r="M20" s="220" t="str">
        <f>Sheet2!I19</f>
        <v>ممتاز</v>
      </c>
      <c r="N20" s="220" t="str">
        <f>Sheet2!K19</f>
        <v>ممتاز</v>
      </c>
      <c r="O20" s="220" t="str">
        <f>Sheet2!M19</f>
        <v>ممتاز</v>
      </c>
      <c r="P20" s="220" t="str">
        <f>Sheet2!O19</f>
        <v>ممتاز</v>
      </c>
      <c r="Q20" s="220" t="str">
        <f>Sheet2!Q19</f>
        <v>(جيد)</v>
      </c>
      <c r="R20" s="220" t="str">
        <f>Sheet2!S19</f>
        <v>ممتاز</v>
      </c>
      <c r="S20" s="220" t="str">
        <f>Sheet2!U19</f>
        <v>ممتاز</v>
      </c>
      <c r="T20" s="220" t="str">
        <f>Sheet2!W19</f>
        <v>ممتاز</v>
      </c>
      <c r="U20" s="221" t="str">
        <f>Sheet2!Y19</f>
        <v>ممتاز</v>
      </c>
      <c r="V20" s="223">
        <v>884</v>
      </c>
      <c r="W20" s="223">
        <f t="shared" si="0"/>
        <v>1465</v>
      </c>
      <c r="X20" s="224">
        <f t="shared" si="2"/>
        <v>86.17647058823529</v>
      </c>
      <c r="Y20" s="225" t="s">
        <v>93</v>
      </c>
      <c r="Z20" s="226"/>
      <c r="AA20" s="226"/>
      <c r="AB20" s="226"/>
      <c r="AC20" s="226"/>
      <c r="AD20" s="136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</row>
    <row r="21" spans="1:75" ht="75" customHeight="1">
      <c r="A21" s="127">
        <v>31</v>
      </c>
      <c r="B21" s="216">
        <v>1117</v>
      </c>
      <c r="C21" s="217" t="s">
        <v>81</v>
      </c>
      <c r="D21" s="218" t="s">
        <v>93</v>
      </c>
      <c r="E21" s="219" t="str">
        <f>[1]Sheet3!E20</f>
        <v>ممتاز</v>
      </c>
      <c r="F21" s="219" t="s">
        <v>93</v>
      </c>
      <c r="G21" s="220" t="s">
        <v>66</v>
      </c>
      <c r="H21" s="220" t="s">
        <v>62</v>
      </c>
      <c r="I21" s="220" t="str">
        <f>[1]Sheet3!I20</f>
        <v>ممتاز</v>
      </c>
      <c r="J21" s="221" t="str">
        <f>[1]Sheet3!J20</f>
        <v>ممتاز</v>
      </c>
      <c r="K21" s="222">
        <v>589</v>
      </c>
      <c r="L21" s="218" t="str">
        <f>Sheet2!G20</f>
        <v>ممتاز</v>
      </c>
      <c r="M21" s="220" t="str">
        <f>Sheet2!I20</f>
        <v>ممتاز</v>
      </c>
      <c r="N21" s="220" t="str">
        <f>Sheet2!K20</f>
        <v>ممتاز</v>
      </c>
      <c r="O21" s="220" t="str">
        <f>Sheet2!M20</f>
        <v>مقبول</v>
      </c>
      <c r="P21" s="220" t="str">
        <f>Sheet2!O20</f>
        <v>ممتاز</v>
      </c>
      <c r="Q21" s="220" t="str">
        <f>Sheet2!Q20</f>
        <v>(جيد)</v>
      </c>
      <c r="R21" s="220" t="str">
        <f>Sheet2!S20</f>
        <v>جيد جـدا</v>
      </c>
      <c r="S21" s="220" t="str">
        <f>Sheet2!U20</f>
        <v>ممتاز</v>
      </c>
      <c r="T21" s="220" t="str">
        <f>Sheet2!W20</f>
        <v>ممتاز</v>
      </c>
      <c r="U21" s="221" t="str">
        <f>Sheet2!Y20</f>
        <v>ممتاز</v>
      </c>
      <c r="V21" s="223">
        <v>845</v>
      </c>
      <c r="W21" s="223">
        <f t="shared" si="0"/>
        <v>1434</v>
      </c>
      <c r="X21" s="224">
        <f t="shared" si="2"/>
        <v>84.352941176470594</v>
      </c>
      <c r="Y21" s="225" t="s">
        <v>95</v>
      </c>
      <c r="Z21" s="226"/>
      <c r="AA21" s="226"/>
      <c r="AB21" s="226"/>
      <c r="AC21" s="226"/>
      <c r="AD21" s="136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</row>
    <row r="22" spans="1:75" ht="75" customHeight="1">
      <c r="A22" s="127">
        <v>32</v>
      </c>
      <c r="B22" s="216">
        <v>1118</v>
      </c>
      <c r="C22" s="217" t="s">
        <v>82</v>
      </c>
      <c r="D22" s="218" t="str">
        <f>[1]Sheet3!D21</f>
        <v>جيد جـدا</v>
      </c>
      <c r="E22" s="219" t="str">
        <f>[1]Sheet3!E21</f>
        <v>ممتاز</v>
      </c>
      <c r="F22" s="219" t="str">
        <f>[1]Sheet3!F21</f>
        <v>جيد جـدا</v>
      </c>
      <c r="G22" s="220" t="str">
        <f>[1]Sheet3!G21</f>
        <v>جيد جـدا</v>
      </c>
      <c r="H22" s="220" t="s">
        <v>62</v>
      </c>
      <c r="I22" s="220" t="str">
        <f>[1]Sheet3!I21</f>
        <v>جيد جـدا</v>
      </c>
      <c r="J22" s="221" t="s">
        <v>66</v>
      </c>
      <c r="K22" s="222">
        <v>558</v>
      </c>
      <c r="L22" s="218" t="str">
        <f>Sheet2!G21</f>
        <v>جيد جـدا</v>
      </c>
      <c r="M22" s="220" t="str">
        <f>Sheet2!I21</f>
        <v>جيد جـدا</v>
      </c>
      <c r="N22" s="220" t="str">
        <f>Sheet2!K21</f>
        <v>ممتاز</v>
      </c>
      <c r="O22" s="220" t="str">
        <f>Sheet2!M21</f>
        <v>مقبول</v>
      </c>
      <c r="P22" s="220" t="str">
        <f>Sheet2!O21</f>
        <v>(جيد)</v>
      </c>
      <c r="Q22" s="220" t="str">
        <f>Sheet2!Q21</f>
        <v>(جيد)</v>
      </c>
      <c r="R22" s="220" t="str">
        <f>Sheet2!S21</f>
        <v>(جيد)</v>
      </c>
      <c r="S22" s="220" t="str">
        <f>Sheet2!U21</f>
        <v>جيد جـدا</v>
      </c>
      <c r="T22" s="220" t="str">
        <f>Sheet2!W21</f>
        <v>ممتاز</v>
      </c>
      <c r="U22" s="221" t="str">
        <f>Sheet2!Y21</f>
        <v>ممتاز</v>
      </c>
      <c r="V22" s="223">
        <v>787</v>
      </c>
      <c r="W22" s="223">
        <f t="shared" si="0"/>
        <v>1345</v>
      </c>
      <c r="X22" s="224">
        <f t="shared" si="2"/>
        <v>79.117647058823536</v>
      </c>
      <c r="Y22" s="225" t="s">
        <v>95</v>
      </c>
      <c r="Z22" s="227"/>
      <c r="AA22" s="226"/>
      <c r="AB22" s="226"/>
      <c r="AC22" s="226"/>
      <c r="AD22" s="136" t="s">
        <v>128</v>
      </c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</row>
    <row r="23" spans="1:75" ht="75" customHeight="1">
      <c r="A23" s="127">
        <v>33</v>
      </c>
      <c r="B23" s="216">
        <v>1119</v>
      </c>
      <c r="C23" s="217" t="s">
        <v>83</v>
      </c>
      <c r="D23" s="218" t="str">
        <f>[1]Sheet3!D22</f>
        <v>جيد جـدا</v>
      </c>
      <c r="E23" s="219" t="str">
        <f>[1]Sheet3!E22</f>
        <v>ممتاز</v>
      </c>
      <c r="F23" s="219" t="s">
        <v>93</v>
      </c>
      <c r="G23" s="220" t="str">
        <f>[1]Sheet3!G22</f>
        <v>جيد جـدا</v>
      </c>
      <c r="H23" s="220" t="s">
        <v>66</v>
      </c>
      <c r="I23" s="220" t="s">
        <v>93</v>
      </c>
      <c r="J23" s="221" t="s">
        <v>93</v>
      </c>
      <c r="K23" s="222">
        <v>589</v>
      </c>
      <c r="L23" s="218" t="str">
        <f>Sheet2!G22</f>
        <v>ممتاز</v>
      </c>
      <c r="M23" s="220" t="str">
        <f>Sheet2!I22</f>
        <v>ممتاز</v>
      </c>
      <c r="N23" s="220" t="str">
        <f>Sheet2!K22</f>
        <v>ممتاز</v>
      </c>
      <c r="O23" s="220" t="str">
        <f>Sheet2!M22</f>
        <v>(جيد)</v>
      </c>
      <c r="P23" s="220" t="str">
        <f>Sheet2!O22</f>
        <v>ممتاز</v>
      </c>
      <c r="Q23" s="220" t="str">
        <f>Sheet2!Q22</f>
        <v>مقبول</v>
      </c>
      <c r="R23" s="220" t="str">
        <f>Sheet2!S22</f>
        <v>جيد جـدا</v>
      </c>
      <c r="S23" s="220" t="str">
        <f>Sheet2!U22</f>
        <v>ممتاز</v>
      </c>
      <c r="T23" s="220" t="str">
        <f>Sheet2!W22</f>
        <v>ممتاز</v>
      </c>
      <c r="U23" s="221" t="str">
        <f>Sheet2!Y22</f>
        <v>ممتاز</v>
      </c>
      <c r="V23" s="223">
        <v>834</v>
      </c>
      <c r="W23" s="223">
        <f t="shared" si="0"/>
        <v>1423</v>
      </c>
      <c r="X23" s="224">
        <f t="shared" si="2"/>
        <v>83.705882352941174</v>
      </c>
      <c r="Y23" s="225" t="s">
        <v>95</v>
      </c>
      <c r="Z23" s="226"/>
      <c r="AA23" s="226"/>
      <c r="AB23" s="226"/>
      <c r="AC23" s="226"/>
      <c r="AD23" s="136" t="s">
        <v>129</v>
      </c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</row>
    <row r="24" spans="1:75" ht="75" customHeight="1">
      <c r="A24" s="127">
        <v>34</v>
      </c>
      <c r="B24" s="216">
        <v>1120</v>
      </c>
      <c r="C24" s="217" t="s">
        <v>84</v>
      </c>
      <c r="D24" s="218" t="s">
        <v>94</v>
      </c>
      <c r="E24" s="219" t="s">
        <v>94</v>
      </c>
      <c r="F24" s="219" t="s">
        <v>92</v>
      </c>
      <c r="G24" s="220" t="str">
        <f>[1]Sheet3!G23</f>
        <v>جيد جـدا</v>
      </c>
      <c r="H24" s="220" t="s">
        <v>66</v>
      </c>
      <c r="I24" s="220" t="s">
        <v>62</v>
      </c>
      <c r="J24" s="221" t="s">
        <v>62</v>
      </c>
      <c r="K24" s="222">
        <v>527</v>
      </c>
      <c r="L24" s="218" t="str">
        <f>Sheet2!G23</f>
        <v>جيد جـدا</v>
      </c>
      <c r="M24" s="220" t="str">
        <f>Sheet2!I23</f>
        <v>ممتاز</v>
      </c>
      <c r="N24" s="220" t="str">
        <f>Sheet2!K23</f>
        <v>ممتاز</v>
      </c>
      <c r="O24" s="220" t="str">
        <f>Sheet2!M23</f>
        <v>مقبول</v>
      </c>
      <c r="P24" s="220" t="str">
        <f>Sheet2!O23</f>
        <v>ممتاز</v>
      </c>
      <c r="Q24" s="220" t="str">
        <f>Sheet2!Q23</f>
        <v>مقبول</v>
      </c>
      <c r="R24" s="220" t="str">
        <f>Sheet2!S23</f>
        <v>(جيد)</v>
      </c>
      <c r="S24" s="220" t="str">
        <f>Sheet2!U23</f>
        <v>ممتاز</v>
      </c>
      <c r="T24" s="220" t="str">
        <f>Sheet2!W23</f>
        <v>جيد جـدا</v>
      </c>
      <c r="U24" s="221" t="str">
        <f>Sheet2!Y23</f>
        <v>ممتاز</v>
      </c>
      <c r="V24" s="223">
        <v>790</v>
      </c>
      <c r="W24" s="223">
        <f t="shared" si="0"/>
        <v>1317</v>
      </c>
      <c r="X24" s="224">
        <f t="shared" si="2"/>
        <v>77.470588235294116</v>
      </c>
      <c r="Y24" s="225" t="s">
        <v>95</v>
      </c>
      <c r="Z24" s="226"/>
      <c r="AA24" s="226"/>
      <c r="AB24" s="226"/>
      <c r="AC24" s="226"/>
      <c r="AD24" s="136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</row>
    <row r="25" spans="1:75" ht="75" customHeight="1">
      <c r="A25" s="127">
        <v>35</v>
      </c>
      <c r="B25" s="216">
        <v>1121</v>
      </c>
      <c r="C25" s="217" t="s">
        <v>85</v>
      </c>
      <c r="D25" s="218" t="s">
        <v>94</v>
      </c>
      <c r="E25" s="219" t="s">
        <v>66</v>
      </c>
      <c r="F25" s="219" t="s">
        <v>92</v>
      </c>
      <c r="G25" s="220" t="s">
        <v>66</v>
      </c>
      <c r="H25" s="220" t="s">
        <v>62</v>
      </c>
      <c r="I25" s="220" t="str">
        <f>[1]Sheet3!I24</f>
        <v>جيد جـدا</v>
      </c>
      <c r="J25" s="221" t="str">
        <f>[1]Sheet3!J24</f>
        <v>جيد جـدا</v>
      </c>
      <c r="K25" s="222">
        <v>504</v>
      </c>
      <c r="L25" s="218" t="str">
        <f>Sheet2!G24</f>
        <v>ضعيف جدا</v>
      </c>
      <c r="M25" s="220" t="str">
        <f>Sheet2!I24</f>
        <v>ضعيف جدا</v>
      </c>
      <c r="N25" s="220" t="str">
        <f>Sheet2!K24</f>
        <v>ضعيف جدا</v>
      </c>
      <c r="O25" s="220" t="str">
        <f>Sheet2!M24</f>
        <v>ضعيف جدا</v>
      </c>
      <c r="P25" s="220" t="str">
        <f>Sheet2!O24</f>
        <v>ضعيف جدا</v>
      </c>
      <c r="Q25" s="220" t="str">
        <f>Sheet2!Q24</f>
        <v>ضعيف جدا</v>
      </c>
      <c r="R25" s="220" t="str">
        <f>Sheet2!S24</f>
        <v>ضعيف جدا</v>
      </c>
      <c r="S25" s="220" t="str">
        <f>Sheet2!U24</f>
        <v>ضعيف جدا</v>
      </c>
      <c r="T25" s="220" t="str">
        <f>Sheet2!W24</f>
        <v>ضعيف جدا</v>
      </c>
      <c r="U25" s="221" t="str">
        <f>Sheet2!Y24</f>
        <v>ضعيف</v>
      </c>
      <c r="V25" s="223" t="s">
        <v>70</v>
      </c>
      <c r="W25" s="223" t="s">
        <v>70</v>
      </c>
      <c r="X25" s="223" t="s">
        <v>70</v>
      </c>
      <c r="Y25" s="225" t="s">
        <v>108</v>
      </c>
      <c r="Z25" s="226"/>
      <c r="AA25" s="226"/>
      <c r="AB25" s="226"/>
      <c r="AC25" s="226"/>
      <c r="AD25" s="136" t="s">
        <v>130</v>
      </c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</row>
    <row r="26" spans="1:75" ht="75" customHeight="1">
      <c r="A26" s="127">
        <v>36</v>
      </c>
      <c r="B26" s="216">
        <v>1122</v>
      </c>
      <c r="C26" s="217" t="s">
        <v>86</v>
      </c>
      <c r="D26" s="218" t="s">
        <v>62</v>
      </c>
      <c r="E26" s="219" t="s">
        <v>66</v>
      </c>
      <c r="F26" s="219" t="s">
        <v>66</v>
      </c>
      <c r="G26" s="220" t="str">
        <f>[1]Sheet3!G25</f>
        <v>جيد جـدا</v>
      </c>
      <c r="H26" s="220" t="s">
        <v>66</v>
      </c>
      <c r="I26" s="220" t="s">
        <v>92</v>
      </c>
      <c r="J26" s="221" t="s">
        <v>66</v>
      </c>
      <c r="K26" s="222">
        <v>482</v>
      </c>
      <c r="L26" s="218" t="str">
        <f>Sheet2!G25</f>
        <v>ممتاز</v>
      </c>
      <c r="M26" s="220" t="str">
        <f>Sheet2!I25</f>
        <v>جيد جـدا</v>
      </c>
      <c r="N26" s="220" t="str">
        <f>Sheet2!K25</f>
        <v>مقبول</v>
      </c>
      <c r="O26" s="220" t="str">
        <f>Sheet2!M25</f>
        <v>مقبول</v>
      </c>
      <c r="P26" s="220" t="str">
        <f>Sheet2!O25</f>
        <v>جيد جـدا</v>
      </c>
      <c r="Q26" s="220" t="str">
        <f>Sheet2!Q25</f>
        <v>(جيد)</v>
      </c>
      <c r="R26" s="220" t="str">
        <f>Sheet2!S25</f>
        <v>ممتاز</v>
      </c>
      <c r="S26" s="220" t="str">
        <f>Sheet2!U25</f>
        <v>مقبول</v>
      </c>
      <c r="T26" s="220" t="str">
        <f>Sheet2!W25</f>
        <v>مقبول</v>
      </c>
      <c r="U26" s="221" t="str">
        <f>Sheet2!Y25</f>
        <v>مقبول</v>
      </c>
      <c r="V26" s="223">
        <v>714</v>
      </c>
      <c r="W26" s="223">
        <f t="shared" si="0"/>
        <v>1196</v>
      </c>
      <c r="X26" s="224">
        <f t="shared" si="2"/>
        <v>70.352941176470594</v>
      </c>
      <c r="Y26" s="225" t="s">
        <v>96</v>
      </c>
      <c r="Z26" s="226"/>
      <c r="AA26" s="226"/>
      <c r="AB26" s="226"/>
      <c r="AC26" s="226"/>
      <c r="AD26" s="136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</row>
    <row r="27" spans="1:75" ht="75" customHeight="1">
      <c r="A27" s="145">
        <v>37</v>
      </c>
      <c r="B27" s="216">
        <v>1123</v>
      </c>
      <c r="C27" s="217" t="s">
        <v>87</v>
      </c>
      <c r="D27" s="218" t="s">
        <v>62</v>
      </c>
      <c r="E27" s="228" t="s">
        <v>93</v>
      </c>
      <c r="F27" s="228" t="s">
        <v>93</v>
      </c>
      <c r="G27" s="229" t="s">
        <v>92</v>
      </c>
      <c r="H27" s="229" t="s">
        <v>66</v>
      </c>
      <c r="I27" s="229" t="s">
        <v>93</v>
      </c>
      <c r="J27" s="230" t="s">
        <v>93</v>
      </c>
      <c r="K27" s="231">
        <v>568</v>
      </c>
      <c r="L27" s="218" t="str">
        <f>Sheet2!G26</f>
        <v>جيد جـدا</v>
      </c>
      <c r="M27" s="220" t="str">
        <f>Sheet2!I26</f>
        <v>ممتاز</v>
      </c>
      <c r="N27" s="220" t="str">
        <f>Sheet2!K26</f>
        <v>ممتاز</v>
      </c>
      <c r="O27" s="220" t="str">
        <f>Sheet2!M26</f>
        <v>مقبول</v>
      </c>
      <c r="P27" s="220" t="str">
        <f>Sheet2!O26</f>
        <v>جيد جـدا</v>
      </c>
      <c r="Q27" s="220" t="str">
        <f>Sheet2!Q26</f>
        <v>(جيد)</v>
      </c>
      <c r="R27" s="220" t="str">
        <f>Sheet2!S26</f>
        <v>جيد جـدا</v>
      </c>
      <c r="S27" s="220" t="str">
        <f>Sheet2!U26</f>
        <v>ممتاز</v>
      </c>
      <c r="T27" s="220" t="str">
        <f>Sheet2!W26</f>
        <v>جيد جـدا</v>
      </c>
      <c r="U27" s="221" t="str">
        <f>Sheet2!Y26</f>
        <v>ممتاز</v>
      </c>
      <c r="V27" s="223">
        <v>791</v>
      </c>
      <c r="W27" s="223">
        <f t="shared" si="0"/>
        <v>1359</v>
      </c>
      <c r="X27" s="224">
        <f t="shared" si="2"/>
        <v>79.941176470588232</v>
      </c>
      <c r="Y27" s="225" t="s">
        <v>95</v>
      </c>
      <c r="Z27" s="226"/>
      <c r="AA27" s="226"/>
      <c r="AB27" s="226"/>
      <c r="AC27" s="226"/>
      <c r="AD27" s="148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</row>
    <row r="28" spans="1:75" ht="75" customHeight="1">
      <c r="A28" s="145">
        <v>38</v>
      </c>
      <c r="B28" s="216">
        <v>1124</v>
      </c>
      <c r="C28" s="217" t="s">
        <v>88</v>
      </c>
      <c r="D28" s="228" t="s">
        <v>66</v>
      </c>
      <c r="E28" s="228" t="s">
        <v>94</v>
      </c>
      <c r="F28" s="228" t="s">
        <v>62</v>
      </c>
      <c r="G28" s="229" t="s">
        <v>92</v>
      </c>
      <c r="H28" s="229" t="s">
        <v>92</v>
      </c>
      <c r="I28" s="229" t="s">
        <v>92</v>
      </c>
      <c r="J28" s="230" t="s">
        <v>92</v>
      </c>
      <c r="K28" s="231">
        <v>542</v>
      </c>
      <c r="L28" s="218" t="str">
        <f>Sheet2!G27</f>
        <v>جيد جـدا</v>
      </c>
      <c r="M28" s="220" t="str">
        <f>Sheet2!I27</f>
        <v>جيد جـدا</v>
      </c>
      <c r="N28" s="220" t="str">
        <f>Sheet2!K27</f>
        <v>ضعيف جدا</v>
      </c>
      <c r="O28" s="220" t="str">
        <f>Sheet2!M27</f>
        <v>مقبول</v>
      </c>
      <c r="P28" s="220" t="str">
        <f>Sheet2!O27</f>
        <v>ممتاز</v>
      </c>
      <c r="Q28" s="220" t="str">
        <f>Sheet2!Q27</f>
        <v>مقبول</v>
      </c>
      <c r="R28" s="220" t="str">
        <f>Sheet2!S27</f>
        <v>مقبول</v>
      </c>
      <c r="S28" s="220" t="str">
        <f>Sheet2!U27</f>
        <v>مقبول</v>
      </c>
      <c r="T28" s="220" t="str">
        <f>Sheet2!W27</f>
        <v>ضعيف</v>
      </c>
      <c r="U28" s="221" t="str">
        <f>Sheet2!Y27</f>
        <v>ممتاز</v>
      </c>
      <c r="V28" s="223" t="s">
        <v>70</v>
      </c>
      <c r="W28" s="223" t="s">
        <v>70</v>
      </c>
      <c r="X28" s="223" t="s">
        <v>70</v>
      </c>
      <c r="Y28" s="225" t="s">
        <v>108</v>
      </c>
      <c r="Z28" s="226"/>
      <c r="AA28" s="226"/>
      <c r="AB28" s="226"/>
      <c r="AC28" s="226"/>
      <c r="AD28" s="148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</row>
    <row r="29" spans="1:75" ht="75" customHeight="1">
      <c r="A29" s="145">
        <v>39</v>
      </c>
      <c r="B29" s="216">
        <v>1125</v>
      </c>
      <c r="C29" s="217" t="s">
        <v>89</v>
      </c>
      <c r="D29" s="232" t="s">
        <v>66</v>
      </c>
      <c r="E29" s="228" t="s">
        <v>93</v>
      </c>
      <c r="F29" s="228" t="s">
        <v>92</v>
      </c>
      <c r="G29" s="229" t="s">
        <v>66</v>
      </c>
      <c r="H29" s="229" t="s">
        <v>62</v>
      </c>
      <c r="I29" s="229" t="s">
        <v>93</v>
      </c>
      <c r="J29" s="230" t="s">
        <v>93</v>
      </c>
      <c r="K29" s="231">
        <v>542</v>
      </c>
      <c r="L29" s="218" t="str">
        <f>Sheet2!G28</f>
        <v>جيد جـدا</v>
      </c>
      <c r="M29" s="220" t="str">
        <f>Sheet2!I28</f>
        <v>جيد جـدا</v>
      </c>
      <c r="N29" s="220" t="str">
        <f>Sheet2!K28</f>
        <v>ممتاز</v>
      </c>
      <c r="O29" s="220" t="str">
        <f>Sheet2!M28</f>
        <v>مقبول</v>
      </c>
      <c r="P29" s="220" t="str">
        <f>Sheet2!O28</f>
        <v>ممتاز</v>
      </c>
      <c r="Q29" s="220" t="str">
        <f>Sheet2!Q28</f>
        <v>مقبول</v>
      </c>
      <c r="R29" s="220" t="str">
        <f>Sheet2!S28</f>
        <v>جيد جـدا</v>
      </c>
      <c r="S29" s="220" t="str">
        <f>Sheet2!U28</f>
        <v>ممتاز</v>
      </c>
      <c r="T29" s="220" t="str">
        <f>Sheet2!W28</f>
        <v>ممتاز</v>
      </c>
      <c r="U29" s="221" t="str">
        <f>Sheet2!Y28</f>
        <v>ممتاز</v>
      </c>
      <c r="V29" s="223">
        <v>803</v>
      </c>
      <c r="W29" s="223">
        <f t="shared" si="0"/>
        <v>1345</v>
      </c>
      <c r="X29" s="224">
        <f t="shared" si="2"/>
        <v>79.117647058823536</v>
      </c>
      <c r="Y29" s="225" t="s">
        <v>95</v>
      </c>
      <c r="Z29" s="226"/>
      <c r="AA29" s="226"/>
      <c r="AB29" s="226"/>
      <c r="AC29" s="226"/>
      <c r="AD29" s="148" t="s">
        <v>129</v>
      </c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</row>
    <row r="30" spans="1:75" ht="75" customHeight="1" thickBot="1">
      <c r="A30" s="150">
        <v>40</v>
      </c>
      <c r="B30" s="233">
        <v>1126</v>
      </c>
      <c r="C30" s="234" t="s">
        <v>90</v>
      </c>
      <c r="D30" s="235" t="s">
        <v>94</v>
      </c>
      <c r="E30" s="236" t="s">
        <v>93</v>
      </c>
      <c r="F30" s="236" t="str">
        <f>[1]Sheet3!F26</f>
        <v>جيد جـدا</v>
      </c>
      <c r="G30" s="237" t="s">
        <v>92</v>
      </c>
      <c r="H30" s="237" t="s">
        <v>66</v>
      </c>
      <c r="I30" s="237" t="s">
        <v>92</v>
      </c>
      <c r="J30" s="238" t="s">
        <v>92</v>
      </c>
      <c r="K30" s="239">
        <v>567</v>
      </c>
      <c r="L30" s="235">
        <f>Sheet2!G29</f>
        <v>0</v>
      </c>
      <c r="M30" s="237">
        <f>Sheet2!I29</f>
        <v>0</v>
      </c>
      <c r="N30" s="237">
        <f>Sheet2!K29</f>
        <v>0</v>
      </c>
      <c r="O30" s="237">
        <f>Sheet2!M29</f>
        <v>0</v>
      </c>
      <c r="P30" s="237">
        <f>Sheet2!O29</f>
        <v>0</v>
      </c>
      <c r="Q30" s="237">
        <f>Sheet2!Q29</f>
        <v>0</v>
      </c>
      <c r="R30" s="237">
        <f>Sheet2!S29</f>
        <v>0</v>
      </c>
      <c r="S30" s="237">
        <f>Sheet2!U29</f>
        <v>0</v>
      </c>
      <c r="T30" s="237">
        <f>Sheet2!W29</f>
        <v>0</v>
      </c>
      <c r="U30" s="238">
        <f>Sheet2!Y29</f>
        <v>0</v>
      </c>
      <c r="V30" s="240">
        <v>850</v>
      </c>
      <c r="W30" s="240">
        <f t="shared" si="0"/>
        <v>1417</v>
      </c>
      <c r="X30" s="241">
        <f t="shared" si="2"/>
        <v>83.352941176470594</v>
      </c>
      <c r="Y30" s="242" t="s">
        <v>95</v>
      </c>
      <c r="Z30" s="243"/>
      <c r="AA30" s="243"/>
      <c r="AB30" s="243"/>
      <c r="AC30" s="243"/>
      <c r="AD30" s="160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</row>
    <row r="31" spans="1:75" ht="60" customHeight="1" thickTop="1">
      <c r="A31" s="244"/>
      <c r="B31" s="245" t="s">
        <v>23</v>
      </c>
      <c r="C31" s="245"/>
      <c r="D31" s="246" t="s">
        <v>24</v>
      </c>
      <c r="E31" s="246"/>
      <c r="F31" s="246"/>
      <c r="G31" s="246"/>
      <c r="H31" s="246"/>
      <c r="I31" s="246"/>
      <c r="J31" s="246"/>
      <c r="K31" s="246" t="s">
        <v>25</v>
      </c>
      <c r="L31" s="246"/>
      <c r="M31" s="247"/>
      <c r="N31" s="247"/>
      <c r="O31" s="247"/>
      <c r="P31" s="246" t="s">
        <v>26</v>
      </c>
      <c r="Q31" s="246"/>
      <c r="R31" s="246"/>
      <c r="S31" s="246"/>
      <c r="T31" s="246"/>
      <c r="U31" s="245" t="s">
        <v>34</v>
      </c>
      <c r="V31" s="245"/>
      <c r="W31" s="247"/>
      <c r="X31" s="248" t="s">
        <v>118</v>
      </c>
      <c r="Y31" s="248"/>
      <c r="Z31" s="248"/>
      <c r="AA31" s="249"/>
      <c r="AB31" s="249"/>
      <c r="AC31" s="250"/>
      <c r="AD31" s="161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</row>
    <row r="32" spans="1:75" ht="60" customHeight="1">
      <c r="A32" s="244"/>
      <c r="B32" s="251" t="s">
        <v>27</v>
      </c>
      <c r="C32" s="251"/>
      <c r="D32" s="246" t="s">
        <v>28</v>
      </c>
      <c r="E32" s="246"/>
      <c r="F32" s="246"/>
      <c r="G32" s="246"/>
      <c r="H32" s="246"/>
      <c r="I32" s="246"/>
      <c r="J32" s="172" t="s">
        <v>111</v>
      </c>
      <c r="K32" s="172"/>
      <c r="L32" s="172"/>
      <c r="M32" s="172"/>
      <c r="N32" s="172"/>
      <c r="O32" s="172"/>
      <c r="P32" s="251" t="s">
        <v>119</v>
      </c>
      <c r="Q32" s="251"/>
      <c r="R32" s="251"/>
      <c r="S32" s="251"/>
      <c r="T32" s="247"/>
      <c r="U32" s="247"/>
      <c r="V32" s="246" t="s">
        <v>120</v>
      </c>
      <c r="W32" s="168"/>
      <c r="X32" s="168"/>
      <c r="Y32" s="168"/>
      <c r="Z32" s="168"/>
      <c r="AA32" s="168"/>
      <c r="AB32" s="168"/>
      <c r="AC32" s="168"/>
      <c r="AD32" s="168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</row>
    <row r="33" spans="1:75" ht="60" customHeight="1">
      <c r="A33" s="244"/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52" t="s">
        <v>121</v>
      </c>
      <c r="X33" s="252"/>
      <c r="Y33" s="252"/>
      <c r="Z33" s="252"/>
      <c r="AA33" s="252"/>
      <c r="AB33" s="252"/>
      <c r="AC33" s="252"/>
      <c r="AD33" s="166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</row>
  </sheetData>
  <mergeCells count="40">
    <mergeCell ref="B32:C32"/>
    <mergeCell ref="R8:R9"/>
    <mergeCell ref="S8:S9"/>
    <mergeCell ref="T8:T9"/>
    <mergeCell ref="V8:V9"/>
    <mergeCell ref="B8:B10"/>
    <mergeCell ref="C8:C10"/>
    <mergeCell ref="F8:F9"/>
    <mergeCell ref="G8:G9"/>
    <mergeCell ref="N8:N9"/>
    <mergeCell ref="W33:AC33"/>
    <mergeCell ref="A8:A10"/>
    <mergeCell ref="Y8:Y10"/>
    <mergeCell ref="X8:X9"/>
    <mergeCell ref="D8:D9"/>
    <mergeCell ref="E8:E9"/>
    <mergeCell ref="H8:H9"/>
    <mergeCell ref="I8:I9"/>
    <mergeCell ref="M8:M9"/>
    <mergeCell ref="J8:J9"/>
    <mergeCell ref="U8:U9"/>
    <mergeCell ref="L8:L9"/>
    <mergeCell ref="W8:W9"/>
    <mergeCell ref="Q8:Q9"/>
    <mergeCell ref="K8:K9"/>
    <mergeCell ref="B31:C31"/>
    <mergeCell ref="AD8:AD10"/>
    <mergeCell ref="O8:O9"/>
    <mergeCell ref="P8:P9"/>
    <mergeCell ref="P32:S32"/>
    <mergeCell ref="AA8:AB9"/>
    <mergeCell ref="Z8:Z10"/>
    <mergeCell ref="AC8:AC10"/>
    <mergeCell ref="X31:Z31"/>
    <mergeCell ref="U31:V31"/>
    <mergeCell ref="A2:C2"/>
    <mergeCell ref="A3:C3"/>
    <mergeCell ref="A4:C4"/>
    <mergeCell ref="A5:BW5"/>
    <mergeCell ref="J6:BI6"/>
  </mergeCells>
  <phoneticPr fontId="7" type="noConversion"/>
  <printOptions horizontalCentered="1" verticalCentered="1"/>
  <pageMargins left="0" right="0" top="0" bottom="0" header="0" footer="0"/>
  <pageSetup paperSize="9" scale="25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Hesham</dc:creator>
  <cp:lastModifiedBy>USER</cp:lastModifiedBy>
  <cp:lastPrinted>2016-06-21T07:35:07Z</cp:lastPrinted>
  <dcterms:created xsi:type="dcterms:W3CDTF">2015-05-25T15:58:52Z</dcterms:created>
  <dcterms:modified xsi:type="dcterms:W3CDTF">2016-07-27T08:54:07Z</dcterms:modified>
</cp:coreProperties>
</file>